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6" i="1"/>
  <c r="J46" i="1"/>
  <c r="I46" i="1"/>
  <c r="H46" i="1"/>
  <c r="K45" i="1"/>
  <c r="J45" i="1"/>
  <c r="I45" i="1"/>
  <c r="H45" i="1"/>
  <c r="K44" i="1" l="1"/>
  <c r="J44" i="1"/>
  <c r="I44" i="1"/>
  <c r="H44" i="1"/>
  <c r="K30" i="1"/>
  <c r="J30" i="1"/>
  <c r="I30" i="1"/>
  <c r="H30" i="1"/>
  <c r="K29" i="1"/>
  <c r="J29" i="1"/>
  <c r="I29" i="1"/>
  <c r="H29" i="1"/>
  <c r="AN44" i="1" l="1"/>
  <c r="AM37" i="1" s="1"/>
  <c r="AM44" i="1"/>
  <c r="AM32" i="1" s="1"/>
  <c r="AN27" i="1"/>
  <c r="AL37" i="1" s="1"/>
  <c r="AM27" i="1"/>
  <c r="AL32" i="1" s="1"/>
  <c r="AN32" i="1" l="1"/>
  <c r="AN37" i="1"/>
  <c r="K26" i="1"/>
  <c r="J26" i="1"/>
  <c r="I26" i="1"/>
  <c r="H26" i="1"/>
  <c r="K27" i="1"/>
  <c r="J27" i="1"/>
  <c r="I27" i="1"/>
  <c r="H27" i="1"/>
  <c r="K28" i="1"/>
  <c r="J28" i="1"/>
  <c r="I28" i="1"/>
  <c r="H28" i="1"/>
  <c r="K43" i="1"/>
  <c r="J43" i="1"/>
  <c r="I43" i="1"/>
  <c r="H43" i="1"/>
  <c r="O9" i="4" l="1"/>
  <c r="N9" i="4"/>
  <c r="M9" i="4"/>
  <c r="L9" i="4"/>
  <c r="K9" i="4"/>
  <c r="AS6" i="4"/>
  <c r="AQ6" i="4"/>
  <c r="AP6" i="4"/>
  <c r="AO6" i="4"/>
  <c r="AN6" i="4"/>
  <c r="AM6" i="4"/>
  <c r="AG6" i="4"/>
  <c r="AE6" i="4"/>
  <c r="AF6" i="4" s="1"/>
  <c r="AD6" i="4"/>
  <c r="AC6" i="4"/>
  <c r="AB6" i="4"/>
  <c r="AA6" i="4"/>
  <c r="W6" i="4"/>
  <c r="U6" i="4"/>
  <c r="T6" i="4"/>
  <c r="S6" i="4"/>
  <c r="R6" i="4"/>
  <c r="Q6" i="4"/>
  <c r="K6" i="4"/>
  <c r="K10" i="4" s="1"/>
  <c r="I6" i="4"/>
  <c r="I10" i="4" s="1"/>
  <c r="H6" i="4"/>
  <c r="H10" i="4" s="1"/>
  <c r="G6" i="4"/>
  <c r="G10" i="4" s="1"/>
  <c r="F6" i="4"/>
  <c r="F10" i="4" s="1"/>
  <c r="E6" i="4"/>
  <c r="E10" i="4" s="1"/>
  <c r="K12" i="4" l="1"/>
  <c r="K11" i="4"/>
  <c r="F11" i="4"/>
  <c r="H11" i="4"/>
  <c r="E11" i="4"/>
  <c r="E12" i="4" s="1"/>
  <c r="G11" i="4"/>
  <c r="AR6" i="4"/>
  <c r="G12" i="4"/>
  <c r="I11" i="4"/>
  <c r="I12" i="4" s="1"/>
  <c r="N11" i="4" l="1"/>
  <c r="L11" i="4"/>
  <c r="F12" i="4"/>
  <c r="L12" i="4" s="1"/>
  <c r="M11" i="4"/>
  <c r="H12" i="4"/>
  <c r="M12" i="4" s="1"/>
  <c r="O12" i="4"/>
  <c r="J12" i="4"/>
  <c r="J11" i="4"/>
  <c r="O11" i="4"/>
  <c r="N12" i="4" l="1"/>
  <c r="M7" i="2" l="1"/>
  <c r="I7" i="2"/>
  <c r="AQ11" i="1" l="1"/>
  <c r="AP11" i="1"/>
  <c r="AO11" i="1"/>
  <c r="AN11" i="1"/>
  <c r="AM11" i="1"/>
  <c r="AL11" i="1"/>
  <c r="Y11" i="1"/>
  <c r="I17" i="1" s="1"/>
  <c r="X11" i="1"/>
  <c r="H17" i="1" s="1"/>
  <c r="W11" i="1"/>
  <c r="G17" i="1" s="1"/>
  <c r="V11" i="1"/>
  <c r="F17" i="1" s="1"/>
  <c r="U11" i="1"/>
  <c r="E17" i="1" s="1"/>
  <c r="O11" i="1"/>
  <c r="O16" i="1" s="1"/>
  <c r="O19" i="1" s="1"/>
  <c r="O20" i="1" s="1"/>
  <c r="M11" i="1"/>
  <c r="L11" i="1"/>
  <c r="K11" i="1"/>
  <c r="J11" i="1"/>
  <c r="I11" i="1"/>
  <c r="I16" i="1" s="1"/>
  <c r="H11" i="1"/>
  <c r="H16" i="1" s="1"/>
  <c r="G11" i="1"/>
  <c r="G16" i="1" s="1"/>
  <c r="F11" i="1"/>
  <c r="F16" i="1" s="1"/>
  <c r="E11" i="1"/>
  <c r="E16" i="1" s="1"/>
  <c r="N11" i="1" l="1"/>
  <c r="N16" i="1" s="1"/>
  <c r="G19" i="1"/>
  <c r="E19" i="1"/>
  <c r="L17" i="1"/>
  <c r="I19" i="1"/>
  <c r="M16" i="1"/>
  <c r="F19" i="1"/>
  <c r="K16" i="1"/>
  <c r="H19" i="1"/>
  <c r="L19" i="1" s="1"/>
  <c r="L16" i="1"/>
  <c r="N17" i="1"/>
  <c r="Z11" i="1" s="1"/>
  <c r="M17" i="1"/>
  <c r="K17" i="1"/>
  <c r="D13" i="1"/>
  <c r="K19" i="1" l="1"/>
  <c r="M19" i="1"/>
  <c r="N19" i="1"/>
</calcChain>
</file>

<file path=xl/sharedStrings.xml><?xml version="1.0" encoding="utf-8"?>
<sst xmlns="http://schemas.openxmlformats.org/spreadsheetml/2006/main" count="461" uniqueCount="246">
  <si>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</si>
  <si>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</si>
  <si>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</si>
  <si>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</si>
  <si>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</si>
  <si>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</si>
  <si>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</si>
  <si>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</si>
  <si>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</si>
  <si>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</si>
  <si>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</si>
  <si>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</si>
  <si>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</si>
  <si>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</si>
  <si>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</si>
  <si>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</si>
  <si>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</si>
  <si>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</si>
  <si>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</si>
  <si>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</si>
  <si>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</si>
  <si>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</si>
  <si>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</si>
  <si>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</si>
  <si>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</si>
  <si>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</si>
  <si>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</si>
  <si>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</si>
  <si>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</si>
  <si>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</si>
  <si>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</si>
  <si>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</si>
  <si>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</si>
  <si>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</si>
  <si>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ViVe</t>
  </si>
  <si>
    <t>suomensarja</t>
  </si>
  <si>
    <t>Seurat</t>
  </si>
  <si>
    <t>ViVe = Vimpelin Veto  (1934)</t>
  </si>
  <si>
    <t>HalTo = Halsuan Toivo  (1909),  kasvattajaseura</t>
  </si>
  <si>
    <t>ViVe  2</t>
  </si>
  <si>
    <t>7.</t>
  </si>
  <si>
    <t>Perttu Ruuska</t>
  </si>
  <si>
    <t>15.2.2001   Halsua</t>
  </si>
  <si>
    <t xml:space="preserve">  15 v   3 kk  4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</si>
  <si>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</si>
  <si>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</si>
  <si>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</si>
  <si>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</si>
  <si>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</si>
  <si>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</si>
  <si>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</si>
  <si>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</si>
  <si>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</si>
  <si>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</si>
  <si>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</si>
  <si>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</si>
  <si>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</si>
  <si>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</si>
  <si>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</si>
  <si>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</si>
  <si>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Länsi</t>
  </si>
  <si>
    <t>Mika Lehto</t>
  </si>
  <si>
    <t>jok</t>
  </si>
  <si>
    <t>4.</t>
  </si>
  <si>
    <t>1.</t>
  </si>
  <si>
    <t>06.05. 2017  ViVe - JymyJussit  2-0  (6-2, 8-1)</t>
  </si>
  <si>
    <t>6.  ottelu</t>
  </si>
  <si>
    <t xml:space="preserve">  16 v   2 kk 21 pv</t>
  </si>
  <si>
    <t>MIEHET</t>
  </si>
  <si>
    <t xml:space="preserve">  KL-%</t>
  </si>
  <si>
    <t>Ikä ensimmäisessä ottelussa</t>
  </si>
  <si>
    <t>02.07. 2017  Imatra</t>
  </si>
  <si>
    <t>16 v  4 kk  17 pv</t>
  </si>
  <si>
    <t xml:space="preserve">  2-1  (1-0, 1-2, 0-0, 1-0)</t>
  </si>
  <si>
    <t>3/3</t>
  </si>
  <si>
    <t>1/1</t>
  </si>
  <si>
    <t>2/2</t>
  </si>
  <si>
    <t>Sami-Petteri Kivimäki</t>
  </si>
  <si>
    <t>5029</t>
  </si>
  <si>
    <t>0/2</t>
  </si>
  <si>
    <t>0/3</t>
  </si>
  <si>
    <t>0/4</t>
  </si>
  <si>
    <t>0/9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</si>
  <si>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</si>
  <si>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</si>
  <si>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</si>
  <si>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</si>
  <si>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</si>
  <si>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</si>
  <si>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</si>
  <si>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</si>
  <si>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</si>
  <si>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</si>
  <si>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</si>
  <si>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</si>
  <si>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</si>
  <si>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</si>
  <si>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19.05. 2016  ViVe - KeKi  2-0  (3-0, 8-0)</t>
  </si>
  <si>
    <t>3-2  ViVe</t>
  </si>
  <si>
    <t>3-0  KiPa</t>
  </si>
  <si>
    <t>3-1  KPL</t>
  </si>
  <si>
    <t>3-1  SoJy</t>
  </si>
  <si>
    <t>5.</t>
  </si>
  <si>
    <t xml:space="preserve">      Runkosarja TOP-30</t>
  </si>
  <si>
    <t>25.</t>
  </si>
  <si>
    <t>Ylempi loppusarja TOP-10</t>
  </si>
  <si>
    <t>YKKÖSPESIS</t>
  </si>
  <si>
    <t>SUOMENSARJA</t>
  </si>
  <si>
    <t>KAIKKI OTTELUT</t>
  </si>
  <si>
    <t>YHTEENSÄ</t>
  </si>
  <si>
    <t>9.</t>
  </si>
  <si>
    <t>8.</t>
  </si>
  <si>
    <t>01.07. 2018  Joensuu</t>
  </si>
  <si>
    <t xml:space="preserve">  2-1  (4-1, 2-1)</t>
  </si>
  <si>
    <t>0/5</t>
  </si>
  <si>
    <t>0/1</t>
  </si>
  <si>
    <t>4500</t>
  </si>
  <si>
    <t>47.  ottelu</t>
  </si>
  <si>
    <t>27.05. 2018  AA - ViVe  0-1  (1-8, 3-3)</t>
  </si>
  <si>
    <t xml:space="preserve">  17 v   3 kk 12 pv</t>
  </si>
  <si>
    <t>3.</t>
  </si>
  <si>
    <t>6.</t>
  </si>
  <si>
    <t>1-0-0</t>
  </si>
  <si>
    <t>0-0-1</t>
  </si>
  <si>
    <t>3-0  PattU</t>
  </si>
  <si>
    <t>0-3  JoMa</t>
  </si>
  <si>
    <t>2-0  SoJy</t>
  </si>
  <si>
    <t xml:space="preserve">    Runkosarja TOP-10</t>
  </si>
  <si>
    <t>Jatkosarjat</t>
  </si>
  <si>
    <t xml:space="preserve">  Runkosarja TOP-10</t>
  </si>
  <si>
    <t>ka/l+t</t>
  </si>
  <si>
    <t>ka/kl</t>
  </si>
  <si>
    <t>I p</t>
  </si>
  <si>
    <t>07.07. 2019  Seinäjoki</t>
  </si>
  <si>
    <t xml:space="preserve">  1-2  (0-11, 7-4, 1-2)</t>
  </si>
  <si>
    <t>14/15</t>
  </si>
  <si>
    <t>4/4</t>
  </si>
  <si>
    <t>10/11</t>
  </si>
  <si>
    <t>Markku Hylkilä</t>
  </si>
  <si>
    <t>4566</t>
  </si>
  <si>
    <t>A</t>
  </si>
  <si>
    <t>17/23</t>
  </si>
  <si>
    <t>5/7</t>
  </si>
  <si>
    <t>12/15</t>
  </si>
  <si>
    <t>77.</t>
  </si>
  <si>
    <t>2.</t>
  </si>
  <si>
    <t>0-2  KPL</t>
  </si>
  <si>
    <t>46.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</si>
  <si>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</si>
  <si>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</si>
  <si>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</si>
  <si>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</si>
  <si>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</si>
  <si>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</si>
  <si>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Lyöjätilasto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</si>
  <si>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</si>
  <si>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</si>
  <si>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</si>
  <si>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</si>
  <si>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</si>
  <si>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</si>
  <si>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1979 - 2016</t>
  </si>
  <si>
    <t xml:space="preserve"> 1979 - 2017</t>
  </si>
  <si>
    <t xml:space="preserve"> 1979 - 2018</t>
  </si>
  <si>
    <t xml:space="preserve"> 1979 - 2019</t>
  </si>
  <si>
    <t>136.   02.06. 2019  SiiPe - ViVe  0-2</t>
  </si>
  <si>
    <t>1234.</t>
  </si>
  <si>
    <t>836.</t>
  </si>
  <si>
    <t>514.</t>
  </si>
  <si>
    <t>379.</t>
  </si>
  <si>
    <t>1617.</t>
  </si>
  <si>
    <t>759.</t>
  </si>
  <si>
    <t>180.</t>
  </si>
  <si>
    <t>1568.</t>
  </si>
  <si>
    <t>806.</t>
  </si>
  <si>
    <t>619.</t>
  </si>
  <si>
    <t>1821.</t>
  </si>
  <si>
    <t>1080.</t>
  </si>
  <si>
    <t>400.</t>
  </si>
  <si>
    <t>217.</t>
  </si>
  <si>
    <t>1995.</t>
  </si>
  <si>
    <t>1361.</t>
  </si>
  <si>
    <t>1036.</t>
  </si>
  <si>
    <t>793.</t>
  </si>
  <si>
    <t>390.</t>
  </si>
  <si>
    <t>107.</t>
  </si>
  <si>
    <t>65.</t>
  </si>
  <si>
    <t>354.</t>
  </si>
  <si>
    <t>272.</t>
  </si>
  <si>
    <t>211.</t>
  </si>
  <si>
    <t>513.</t>
  </si>
  <si>
    <t>209.</t>
  </si>
  <si>
    <t>138.</t>
  </si>
  <si>
    <t>87.</t>
  </si>
  <si>
    <t>622.</t>
  </si>
  <si>
    <t>345.</t>
  </si>
  <si>
    <t>256.</t>
  </si>
  <si>
    <t>204.</t>
  </si>
  <si>
    <t>686.</t>
  </si>
  <si>
    <t>408.</t>
  </si>
  <si>
    <t>321.</t>
  </si>
  <si>
    <t>269.</t>
  </si>
  <si>
    <t>SEUROITTAIN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</si>
  <si>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</si>
  <si>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</si>
  <si>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</si>
  <si>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</si>
  <si>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</si>
  <si>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</si>
  <si>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</si>
  <si>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</si>
  <si>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</si>
  <si>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</si>
  <si>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</si>
  <si>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</si>
  <si>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</si>
  <si>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Vimpelin Veto</t>
  </si>
  <si>
    <t>152.   24.09. 2016  ViVe - SoJy  2-0,  fin 5/5</t>
  </si>
  <si>
    <t>167.   29.07. 2018  JymyJussit - ViVe  0-2</t>
  </si>
  <si>
    <t>2-0  Tahko</t>
  </si>
  <si>
    <t>1-0-1</t>
  </si>
  <si>
    <t xml:space="preserve"> Poikapesäpalloilija  2017, 2018, 2019     &lt;&gt;     Tehopelaaja  2018     &lt;&gt;     Kärkilyöjäkuningas  2020</t>
  </si>
  <si>
    <t>70.</t>
  </si>
  <si>
    <t>TOP-100     1945-2020</t>
  </si>
  <si>
    <t>57.</t>
  </si>
  <si>
    <t>1-2  SoJy</t>
  </si>
  <si>
    <t>1/4</t>
  </si>
  <si>
    <t xml:space="preserve"> 1945 - 2020</t>
  </si>
  <si>
    <t>287.</t>
  </si>
  <si>
    <t>494.</t>
  </si>
  <si>
    <t>672.</t>
  </si>
  <si>
    <t>162.</t>
  </si>
  <si>
    <t xml:space="preserve"> 300</t>
  </si>
  <si>
    <t xml:space="preserve">  65.   13.08. 2020  KaMa - ViVe  1-0</t>
  </si>
  <si>
    <t xml:space="preserve">  108. ottelu</t>
  </si>
  <si>
    <t xml:space="preserve">    69. ottelu</t>
  </si>
  <si>
    <t>2-1  JoMa</t>
  </si>
  <si>
    <t>2/3</t>
  </si>
  <si>
    <t>10.</t>
  </si>
  <si>
    <t xml:space="preserve"> 1979 - 2020</t>
  </si>
  <si>
    <t>41.</t>
  </si>
  <si>
    <t>75.</t>
  </si>
  <si>
    <t>156.</t>
  </si>
  <si>
    <t>191.</t>
  </si>
  <si>
    <t>229.</t>
  </si>
  <si>
    <t>250 463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</si>
</sst>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1" fontId="4" fillId="5" borderId="3" xfId="0" applyNumberFormat="1" applyFont="1" applyFill="1" applyBorder="1" applyAlignment="1">
      <alignment horizontal="left"/>
    </xf>
    <xf numFmtId="1" fontId="4" fillId="5" borderId="3" xfId="0" applyNumberFormat="1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/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6" fillId="0" borderId="0" xfId="0" applyFont="1" applyFill="1"/>
    <xf numFmtId="1" fontId="4" fillId="5" borderId="1" xfId="0" applyNumberFormat="1" applyFont="1" applyFill="1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4" borderId="1" xfId="0" applyFont="1" applyFill="1" applyBorder="1" applyAlignment="1"/>
    <xf numFmtId="165" fontId="4" fillId="8" borderId="4" xfId="1" applyNumberFormat="1" applyFont="1" applyFill="1" applyBorder="1" applyAlignment="1">
      <alignment horizontal="left"/>
    </xf>
    <xf numFmtId="49" fontId="4" fillId="8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4" fillId="4" borderId="2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6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4" customWidth="1"/>
    <col min="4" max="4" width="8.5703125" style="65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41" customWidth="1"/>
    <col min="16" max="19" width="6.7109375" style="41" customWidth="1"/>
    <col min="20" max="20" width="0.7109375" style="4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123"/>
      <c r="B1" s="6" t="s">
        <v>41</v>
      </c>
      <c r="C1" s="7"/>
      <c r="D1" s="8"/>
      <c r="E1" s="9" t="s">
        <v>42</v>
      </c>
      <c r="F1" s="10"/>
      <c r="G1" s="75"/>
      <c r="H1" s="6"/>
      <c r="I1" s="6"/>
      <c r="J1" s="6"/>
      <c r="K1" s="7"/>
      <c r="L1" s="6"/>
      <c r="M1" s="7"/>
      <c r="N1" s="7"/>
      <c r="O1" s="6"/>
      <c r="P1" s="124"/>
      <c r="Q1" s="124"/>
      <c r="R1" s="124"/>
      <c r="S1" s="124"/>
      <c r="T1" s="124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3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103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105</v>
      </c>
      <c r="AC2" s="21"/>
      <c r="AD2" s="15"/>
      <c r="AE2" s="22"/>
      <c r="AF2" s="20"/>
      <c r="AG2" s="23" t="s">
        <v>83</v>
      </c>
      <c r="AH2" s="15"/>
      <c r="AI2" s="15"/>
      <c r="AJ2" s="16"/>
      <c r="AK2" s="20"/>
      <c r="AL2" s="23" t="s">
        <v>84</v>
      </c>
      <c r="AM2" s="21"/>
      <c r="AN2" s="15"/>
      <c r="AO2" s="125" t="s">
        <v>85</v>
      </c>
      <c r="AP2" s="15"/>
      <c r="AQ2" s="16"/>
      <c r="AR2" s="43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86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86</v>
      </c>
      <c r="AE3" s="19" t="s">
        <v>17</v>
      </c>
      <c r="AF3" s="24"/>
      <c r="AG3" s="19" t="s">
        <v>87</v>
      </c>
      <c r="AH3" s="19" t="s">
        <v>88</v>
      </c>
      <c r="AI3" s="16" t="s">
        <v>89</v>
      </c>
      <c r="AJ3" s="19" t="s">
        <v>90</v>
      </c>
      <c r="AK3" s="24"/>
      <c r="AL3" s="19" t="s">
        <v>23</v>
      </c>
      <c r="AM3" s="19" t="s">
        <v>24</v>
      </c>
      <c r="AN3" s="16" t="s">
        <v>91</v>
      </c>
      <c r="AO3" s="16" t="s">
        <v>31</v>
      </c>
      <c r="AP3" s="18" t="s">
        <v>32</v>
      </c>
      <c r="AQ3" s="19" t="s">
        <v>33</v>
      </c>
      <c r="AR3" s="43"/>
    </row>
    <row r="4" spans="1:44" s="5" customFormat="1" ht="15" customHeight="1" x14ac:dyDescent="0.25">
      <c r="A4" s="3"/>
      <c r="B4" s="25">
        <v>2015</v>
      </c>
      <c r="C4" s="25" t="s">
        <v>40</v>
      </c>
      <c r="D4" s="26" t="s">
        <v>39</v>
      </c>
      <c r="E4" s="25"/>
      <c r="F4" s="27" t="s">
        <v>35</v>
      </c>
      <c r="G4" s="68"/>
      <c r="H4" s="69"/>
      <c r="I4" s="28"/>
      <c r="J4" s="25"/>
      <c r="K4" s="25"/>
      <c r="L4" s="25"/>
      <c r="M4" s="25"/>
      <c r="N4" s="29"/>
      <c r="O4" s="24"/>
      <c r="P4" s="19"/>
      <c r="Q4" s="19"/>
      <c r="R4" s="19"/>
      <c r="S4" s="19"/>
      <c r="T4" s="24"/>
      <c r="U4" s="32"/>
      <c r="V4" s="30"/>
      <c r="W4" s="33"/>
      <c r="X4" s="30"/>
      <c r="Y4" s="30"/>
      <c r="Z4" s="126"/>
      <c r="AA4" s="24"/>
      <c r="AB4" s="19"/>
      <c r="AC4" s="19"/>
      <c r="AD4" s="19"/>
      <c r="AE4" s="19"/>
      <c r="AF4" s="24"/>
      <c r="AG4" s="32"/>
      <c r="AH4" s="32"/>
      <c r="AI4" s="32"/>
      <c r="AJ4" s="32"/>
      <c r="AK4" s="24"/>
      <c r="AL4" s="30"/>
      <c r="AM4" s="30"/>
      <c r="AN4" s="30"/>
      <c r="AO4" s="33"/>
      <c r="AP4" s="34"/>
      <c r="AQ4" s="30"/>
      <c r="AR4" s="43"/>
    </row>
    <row r="5" spans="1:44" s="5" customFormat="1" ht="15" customHeight="1" x14ac:dyDescent="0.25">
      <c r="A5" s="3"/>
      <c r="B5" s="25">
        <v>2016</v>
      </c>
      <c r="C5" s="25" t="s">
        <v>63</v>
      </c>
      <c r="D5" s="26" t="s">
        <v>39</v>
      </c>
      <c r="E5" s="25"/>
      <c r="F5" s="27" t="s">
        <v>35</v>
      </c>
      <c r="G5" s="68"/>
      <c r="H5" s="69"/>
      <c r="I5" s="28"/>
      <c r="J5" s="25"/>
      <c r="K5" s="25"/>
      <c r="L5" s="25"/>
      <c r="M5" s="25"/>
      <c r="N5" s="29"/>
      <c r="O5" s="24"/>
      <c r="P5" s="19"/>
      <c r="Q5" s="19"/>
      <c r="R5" s="19"/>
      <c r="S5" s="19"/>
      <c r="T5" s="24"/>
      <c r="U5" s="32"/>
      <c r="V5" s="30"/>
      <c r="W5" s="33"/>
      <c r="X5" s="30"/>
      <c r="Y5" s="30"/>
      <c r="Z5" s="126"/>
      <c r="AA5" s="24"/>
      <c r="AB5" s="19"/>
      <c r="AC5" s="19"/>
      <c r="AD5" s="19"/>
      <c r="AE5" s="19"/>
      <c r="AF5" s="24"/>
      <c r="AG5" s="32"/>
      <c r="AH5" s="32"/>
      <c r="AI5" s="32"/>
      <c r="AJ5" s="32"/>
      <c r="AK5" s="24"/>
      <c r="AL5" s="30"/>
      <c r="AM5" s="33"/>
      <c r="AN5" s="33"/>
      <c r="AO5" s="33"/>
      <c r="AP5" s="34"/>
      <c r="AQ5" s="30"/>
      <c r="AR5" s="43"/>
    </row>
    <row r="6" spans="1:44" s="5" customFormat="1" ht="15" customHeight="1" x14ac:dyDescent="0.25">
      <c r="A6" s="3"/>
      <c r="B6" s="30">
        <v>2016</v>
      </c>
      <c r="C6" s="30" t="s">
        <v>64</v>
      </c>
      <c r="D6" s="35" t="s">
        <v>34</v>
      </c>
      <c r="E6" s="30">
        <v>3</v>
      </c>
      <c r="F6" s="30">
        <v>0</v>
      </c>
      <c r="G6" s="30">
        <v>3</v>
      </c>
      <c r="H6" s="30">
        <v>0</v>
      </c>
      <c r="I6" s="30">
        <v>8</v>
      </c>
      <c r="J6" s="30">
        <v>0</v>
      </c>
      <c r="K6" s="30">
        <v>1</v>
      </c>
      <c r="L6" s="30">
        <v>4</v>
      </c>
      <c r="M6" s="30">
        <v>3</v>
      </c>
      <c r="N6" s="49">
        <v>0.5</v>
      </c>
      <c r="O6" s="70">
        <v>16</v>
      </c>
      <c r="P6" s="19"/>
      <c r="Q6" s="19"/>
      <c r="R6" s="19"/>
      <c r="S6" s="19"/>
      <c r="T6" s="24"/>
      <c r="U6" s="30">
        <v>2</v>
      </c>
      <c r="V6" s="30">
        <v>0</v>
      </c>
      <c r="W6" s="33">
        <v>3</v>
      </c>
      <c r="X6" s="30">
        <v>0</v>
      </c>
      <c r="Y6" s="30">
        <v>5</v>
      </c>
      <c r="Z6" s="126">
        <v>0.38500000000000001</v>
      </c>
      <c r="AA6" s="24"/>
      <c r="AB6" s="19"/>
      <c r="AC6" s="19"/>
      <c r="AD6" s="19"/>
      <c r="AE6" s="19"/>
      <c r="AF6" s="24"/>
      <c r="AG6" s="32"/>
      <c r="AH6" s="32"/>
      <c r="AI6" s="32"/>
      <c r="AJ6" s="32" t="s">
        <v>98</v>
      </c>
      <c r="AK6" s="24"/>
      <c r="AL6" s="30"/>
      <c r="AM6" s="33"/>
      <c r="AN6" s="33"/>
      <c r="AO6" s="33">
        <v>1</v>
      </c>
      <c r="AP6" s="34"/>
      <c r="AQ6" s="30"/>
      <c r="AR6" s="43"/>
    </row>
    <row r="7" spans="1:44" s="5" customFormat="1" ht="15" customHeight="1" x14ac:dyDescent="0.25">
      <c r="A7" s="3"/>
      <c r="B7" s="30">
        <v>2017</v>
      </c>
      <c r="C7" s="30" t="s">
        <v>64</v>
      </c>
      <c r="D7" s="35" t="s">
        <v>34</v>
      </c>
      <c r="E7" s="30">
        <v>26</v>
      </c>
      <c r="F7" s="30">
        <v>0</v>
      </c>
      <c r="G7" s="30">
        <v>34</v>
      </c>
      <c r="H7" s="30">
        <v>5</v>
      </c>
      <c r="I7" s="30">
        <v>89</v>
      </c>
      <c r="J7" s="30">
        <v>1</v>
      </c>
      <c r="K7" s="30">
        <v>4</v>
      </c>
      <c r="L7" s="30">
        <v>50</v>
      </c>
      <c r="M7" s="30">
        <v>34</v>
      </c>
      <c r="N7" s="49">
        <v>0.53290000000000004</v>
      </c>
      <c r="O7" s="70">
        <v>167</v>
      </c>
      <c r="P7" s="19" t="s">
        <v>104</v>
      </c>
      <c r="Q7" s="19"/>
      <c r="R7" s="19"/>
      <c r="S7" s="19"/>
      <c r="T7" s="24"/>
      <c r="U7" s="30">
        <v>11</v>
      </c>
      <c r="V7" s="30">
        <v>0</v>
      </c>
      <c r="W7" s="33">
        <v>24</v>
      </c>
      <c r="X7" s="30">
        <v>5</v>
      </c>
      <c r="Y7" s="30">
        <v>41</v>
      </c>
      <c r="Z7" s="126">
        <v>0.46600000000000003</v>
      </c>
      <c r="AA7" s="24"/>
      <c r="AB7" s="19" t="s">
        <v>102</v>
      </c>
      <c r="AC7" s="19"/>
      <c r="AD7" s="19" t="s">
        <v>102</v>
      </c>
      <c r="AE7" s="19"/>
      <c r="AF7" s="24"/>
      <c r="AG7" s="32" t="s">
        <v>99</v>
      </c>
      <c r="AH7" s="32" t="s">
        <v>100</v>
      </c>
      <c r="AI7" s="32"/>
      <c r="AJ7" s="32" t="s">
        <v>101</v>
      </c>
      <c r="AK7" s="24"/>
      <c r="AL7" s="30">
        <v>1</v>
      </c>
      <c r="AM7" s="33"/>
      <c r="AN7" s="33">
        <v>1</v>
      </c>
      <c r="AO7" s="33">
        <v>1</v>
      </c>
      <c r="AP7" s="34"/>
      <c r="AQ7" s="30"/>
      <c r="AR7" s="43"/>
    </row>
    <row r="8" spans="1:44" s="5" customFormat="1" ht="15" customHeight="1" x14ac:dyDescent="0.25">
      <c r="A8" s="3"/>
      <c r="B8" s="30">
        <v>2018</v>
      </c>
      <c r="C8" s="30" t="s">
        <v>120</v>
      </c>
      <c r="D8" s="35" t="s">
        <v>34</v>
      </c>
      <c r="E8" s="30">
        <v>32</v>
      </c>
      <c r="F8" s="30">
        <v>11</v>
      </c>
      <c r="G8" s="30">
        <v>117</v>
      </c>
      <c r="H8" s="30">
        <v>35</v>
      </c>
      <c r="I8" s="30">
        <v>200</v>
      </c>
      <c r="J8" s="30">
        <v>3</v>
      </c>
      <c r="K8" s="30">
        <v>9</v>
      </c>
      <c r="L8" s="30">
        <v>60</v>
      </c>
      <c r="M8" s="30">
        <v>128</v>
      </c>
      <c r="N8" s="49">
        <v>0.65569999999999995</v>
      </c>
      <c r="O8" s="70">
        <v>305.01753850846427</v>
      </c>
      <c r="P8" s="30" t="s">
        <v>120</v>
      </c>
      <c r="Q8" s="19"/>
      <c r="R8" s="30" t="s">
        <v>64</v>
      </c>
      <c r="S8" s="19" t="s">
        <v>121</v>
      </c>
      <c r="T8" s="24"/>
      <c r="U8" s="30">
        <v>8</v>
      </c>
      <c r="V8" s="30">
        <v>0</v>
      </c>
      <c r="W8" s="33">
        <v>18</v>
      </c>
      <c r="X8" s="30">
        <v>5</v>
      </c>
      <c r="Y8" s="30">
        <v>37</v>
      </c>
      <c r="Z8" s="126">
        <v>0.52110000000000001</v>
      </c>
      <c r="AA8" s="24"/>
      <c r="AB8" s="19" t="s">
        <v>121</v>
      </c>
      <c r="AC8" s="19"/>
      <c r="AD8" s="19" t="s">
        <v>121</v>
      </c>
      <c r="AE8" s="19"/>
      <c r="AF8" s="24"/>
      <c r="AG8" s="32" t="s">
        <v>124</v>
      </c>
      <c r="AH8" s="32" t="s">
        <v>125</v>
      </c>
      <c r="AI8" s="32" t="s">
        <v>126</v>
      </c>
      <c r="AJ8" s="32"/>
      <c r="AK8" s="24"/>
      <c r="AL8" s="30">
        <v>1</v>
      </c>
      <c r="AM8" s="33"/>
      <c r="AN8" s="33"/>
      <c r="AO8" s="33"/>
      <c r="AP8" s="34"/>
      <c r="AQ8" s="30">
        <v>1</v>
      </c>
      <c r="AR8" s="43"/>
    </row>
    <row r="9" spans="1:44" s="5" customFormat="1" ht="15" customHeight="1" x14ac:dyDescent="0.25">
      <c r="A9" s="3"/>
      <c r="B9" s="30">
        <v>2019</v>
      </c>
      <c r="C9" s="30" t="s">
        <v>63</v>
      </c>
      <c r="D9" s="35" t="s">
        <v>34</v>
      </c>
      <c r="E9" s="30">
        <v>30</v>
      </c>
      <c r="F9" s="30">
        <v>7</v>
      </c>
      <c r="G9" s="30">
        <v>99</v>
      </c>
      <c r="H9" s="30">
        <v>22</v>
      </c>
      <c r="I9" s="30">
        <v>182</v>
      </c>
      <c r="J9" s="30">
        <v>4</v>
      </c>
      <c r="K9" s="30">
        <v>20</v>
      </c>
      <c r="L9" s="30">
        <v>52</v>
      </c>
      <c r="M9" s="30">
        <v>106</v>
      </c>
      <c r="N9" s="164">
        <v>0.65459999999999996</v>
      </c>
      <c r="O9" s="70">
        <v>278</v>
      </c>
      <c r="P9" s="19" t="s">
        <v>63</v>
      </c>
      <c r="Q9" s="19"/>
      <c r="R9" s="30" t="s">
        <v>145</v>
      </c>
      <c r="S9" s="19" t="s">
        <v>111</v>
      </c>
      <c r="T9" s="24"/>
      <c r="U9" s="30">
        <v>8</v>
      </c>
      <c r="V9" s="30">
        <v>1</v>
      </c>
      <c r="W9" s="33">
        <v>18</v>
      </c>
      <c r="X9" s="30">
        <v>6</v>
      </c>
      <c r="Y9" s="30">
        <v>37</v>
      </c>
      <c r="Z9" s="126">
        <v>0.52849999999999997</v>
      </c>
      <c r="AA9" s="24"/>
      <c r="AB9" s="19" t="s">
        <v>63</v>
      </c>
      <c r="AC9" s="19"/>
      <c r="AD9" s="19" t="s">
        <v>121</v>
      </c>
      <c r="AE9" s="19"/>
      <c r="AF9" s="24"/>
      <c r="AG9" s="32" t="s">
        <v>99</v>
      </c>
      <c r="AH9" s="32" t="s">
        <v>125</v>
      </c>
      <c r="AI9" s="32" t="s">
        <v>146</v>
      </c>
      <c r="AJ9" s="32"/>
      <c r="AK9" s="24"/>
      <c r="AL9" s="30">
        <v>1</v>
      </c>
      <c r="AM9" s="33"/>
      <c r="AN9" s="33"/>
      <c r="AO9" s="33"/>
      <c r="AP9" s="34"/>
      <c r="AQ9" s="30"/>
      <c r="AR9" s="43"/>
    </row>
    <row r="10" spans="1:44" s="5" customFormat="1" ht="15" customHeight="1" x14ac:dyDescent="0.25">
      <c r="A10" s="3"/>
      <c r="B10" s="30">
        <v>2020</v>
      </c>
      <c r="C10" s="30" t="s">
        <v>120</v>
      </c>
      <c r="D10" s="35" t="s">
        <v>34</v>
      </c>
      <c r="E10" s="30">
        <v>24</v>
      </c>
      <c r="F10" s="30">
        <v>5</v>
      </c>
      <c r="G10" s="30">
        <v>51</v>
      </c>
      <c r="H10" s="30">
        <v>23</v>
      </c>
      <c r="I10" s="30">
        <v>177</v>
      </c>
      <c r="J10" s="30">
        <v>9</v>
      </c>
      <c r="K10" s="30">
        <v>31</v>
      </c>
      <c r="L10" s="30">
        <v>81</v>
      </c>
      <c r="M10" s="30">
        <v>56</v>
      </c>
      <c r="N10" s="126">
        <v>0.6704</v>
      </c>
      <c r="O10" s="41">
        <v>264</v>
      </c>
      <c r="P10" s="128" t="s">
        <v>40</v>
      </c>
      <c r="Q10" s="19"/>
      <c r="R10" s="30" t="s">
        <v>120</v>
      </c>
      <c r="S10" s="30" t="s">
        <v>64</v>
      </c>
      <c r="T10" s="24"/>
      <c r="U10" s="30">
        <v>8</v>
      </c>
      <c r="V10" s="30">
        <v>0</v>
      </c>
      <c r="W10" s="33">
        <v>8</v>
      </c>
      <c r="X10" s="30">
        <v>3</v>
      </c>
      <c r="Y10" s="30">
        <v>42</v>
      </c>
      <c r="Z10" s="126">
        <v>0.5675</v>
      </c>
      <c r="AA10" s="24"/>
      <c r="AB10" s="19" t="s">
        <v>238</v>
      </c>
      <c r="AC10" s="19"/>
      <c r="AD10" s="19"/>
      <c r="AE10" s="19" t="s">
        <v>110</v>
      </c>
      <c r="AF10" s="24"/>
      <c r="AG10" s="32" t="s">
        <v>219</v>
      </c>
      <c r="AH10" s="32" t="s">
        <v>225</v>
      </c>
      <c r="AI10" s="32" t="s">
        <v>236</v>
      </c>
      <c r="AJ10" s="32"/>
      <c r="AK10" s="24"/>
      <c r="AL10" s="30"/>
      <c r="AM10" s="30"/>
      <c r="AN10" s="30"/>
      <c r="AO10" s="33"/>
      <c r="AP10" s="34"/>
      <c r="AQ10" s="30">
        <v>1</v>
      </c>
      <c r="AR10" s="43"/>
    </row>
    <row r="11" spans="1:44" s="5" customFormat="1" ht="15" customHeight="1" x14ac:dyDescent="0.25">
      <c r="A11" s="2"/>
      <c r="B11" s="17" t="s">
        <v>7</v>
      </c>
      <c r="C11" s="18"/>
      <c r="D11" s="16"/>
      <c r="E11" s="19">
        <f t="shared" ref="E11:M11" si="0">SUM(E4:E10)</f>
        <v>115</v>
      </c>
      <c r="F11" s="19">
        <f t="shared" si="0"/>
        <v>23</v>
      </c>
      <c r="G11" s="19">
        <f t="shared" si="0"/>
        <v>304</v>
      </c>
      <c r="H11" s="19">
        <f t="shared" si="0"/>
        <v>85</v>
      </c>
      <c r="I11" s="19">
        <f t="shared" si="0"/>
        <v>656</v>
      </c>
      <c r="J11" s="19">
        <f t="shared" si="0"/>
        <v>17</v>
      </c>
      <c r="K11" s="19">
        <f t="shared" si="0"/>
        <v>65</v>
      </c>
      <c r="L11" s="19">
        <f t="shared" si="0"/>
        <v>247</v>
      </c>
      <c r="M11" s="18">
        <f t="shared" si="0"/>
        <v>327</v>
      </c>
      <c r="N11" s="36">
        <f>PRODUCT(I11/O11)</f>
        <v>0.63688235925568104</v>
      </c>
      <c r="O11" s="127">
        <f>SUM(O3:O10)</f>
        <v>1030.0175385084642</v>
      </c>
      <c r="P11" s="128" t="s">
        <v>123</v>
      </c>
      <c r="Q11" s="128" t="s">
        <v>92</v>
      </c>
      <c r="R11" s="128" t="s">
        <v>220</v>
      </c>
      <c r="S11" s="128" t="s">
        <v>122</v>
      </c>
      <c r="T11" s="24"/>
      <c r="U11" s="19">
        <f>SUM(U5:U10)</f>
        <v>37</v>
      </c>
      <c r="V11" s="19">
        <f>SUM(V5:V10)</f>
        <v>1</v>
      </c>
      <c r="W11" s="19">
        <f>SUM(W5:W10)</f>
        <v>71</v>
      </c>
      <c r="X11" s="19">
        <f>SUM(X5:X10)</f>
        <v>19</v>
      </c>
      <c r="Y11" s="19">
        <f>SUM(Y5:Y10)</f>
        <v>162</v>
      </c>
      <c r="Z11" s="36">
        <f>PRODUCT(N17)</f>
        <v>0.51265822784810122</v>
      </c>
      <c r="AA11" s="127"/>
      <c r="AB11" s="128" t="s">
        <v>92</v>
      </c>
      <c r="AC11" s="128" t="s">
        <v>92</v>
      </c>
      <c r="AD11" s="128" t="s">
        <v>92</v>
      </c>
      <c r="AE11" s="128" t="s">
        <v>92</v>
      </c>
      <c r="AF11" s="24"/>
      <c r="AG11" s="128" t="s">
        <v>136</v>
      </c>
      <c r="AH11" s="128" t="s">
        <v>226</v>
      </c>
      <c r="AI11" s="128" t="s">
        <v>237</v>
      </c>
      <c r="AJ11" s="128" t="s">
        <v>76</v>
      </c>
      <c r="AK11" s="24"/>
      <c r="AL11" s="19">
        <f t="shared" ref="AL11:AQ11" si="1">SUM(AL4:AL10)</f>
        <v>3</v>
      </c>
      <c r="AM11" s="19">
        <f t="shared" si="1"/>
        <v>0</v>
      </c>
      <c r="AN11" s="19">
        <f t="shared" si="1"/>
        <v>1</v>
      </c>
      <c r="AO11" s="19">
        <f t="shared" si="1"/>
        <v>2</v>
      </c>
      <c r="AP11" s="19">
        <f t="shared" si="1"/>
        <v>0</v>
      </c>
      <c r="AQ11" s="19">
        <f t="shared" si="1"/>
        <v>2</v>
      </c>
      <c r="AR11" s="43"/>
    </row>
    <row r="12" spans="1:44" s="5" customFormat="1" ht="15" customHeight="1" x14ac:dyDescent="0.25">
      <c r="A12" s="2"/>
      <c r="B12" s="17" t="s">
        <v>223</v>
      </c>
      <c r="C12" s="18"/>
      <c r="D12" s="16"/>
      <c r="E12" s="18"/>
      <c r="F12" s="15" t="s">
        <v>222</v>
      </c>
      <c r="G12" s="15" t="s">
        <v>224</v>
      </c>
      <c r="H12" s="15"/>
      <c r="I12" s="15"/>
      <c r="J12" s="15"/>
      <c r="K12" s="15"/>
      <c r="L12" s="15"/>
      <c r="M12" s="15"/>
      <c r="N12" s="129"/>
      <c r="O12" s="24"/>
      <c r="P12" s="23"/>
      <c r="Q12" s="21"/>
      <c r="R12" s="130"/>
      <c r="S12" s="131"/>
      <c r="T12" s="24"/>
      <c r="U12" s="23"/>
      <c r="V12" s="21"/>
      <c r="W12" s="130" t="s">
        <v>240</v>
      </c>
      <c r="X12" s="21"/>
      <c r="Y12" s="130"/>
      <c r="Z12" s="131"/>
      <c r="AA12" s="24"/>
      <c r="AB12" s="132"/>
      <c r="AC12" s="133"/>
      <c r="AD12" s="130"/>
      <c r="AE12" s="131"/>
      <c r="AF12" s="24"/>
      <c r="AG12" s="134">
        <v>1</v>
      </c>
      <c r="AH12" s="134">
        <v>0.25</v>
      </c>
      <c r="AI12" s="134">
        <v>0.66700000000000004</v>
      </c>
      <c r="AJ12" s="134">
        <v>1</v>
      </c>
      <c r="AK12" s="24"/>
      <c r="AL12" s="18"/>
      <c r="AM12" s="15"/>
      <c r="AN12" s="15"/>
      <c r="AO12" s="15"/>
      <c r="AP12" s="15"/>
      <c r="AQ12" s="16"/>
      <c r="AR12" s="43"/>
    </row>
    <row r="13" spans="1:44" ht="15" customHeight="1" x14ac:dyDescent="0.25">
      <c r="A13" s="3"/>
      <c r="B13" s="35" t="s">
        <v>2</v>
      </c>
      <c r="C13" s="34"/>
      <c r="D13" s="37">
        <f>SUM(F11:H11)+((I11-F11-G11)/3)+(E11/3)+(AL11*25)+(AM11*25)+(AN11*10)+(AO11*25)+(AP11*20)+(AQ11*15)-25</f>
        <v>700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38"/>
      <c r="P13" s="24"/>
      <c r="Q13" s="24"/>
      <c r="R13" s="24"/>
      <c r="S13" s="24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24"/>
      <c r="AG13" s="38"/>
      <c r="AH13" s="38"/>
      <c r="AI13" s="38"/>
      <c r="AJ13" s="38"/>
      <c r="AK13" s="24"/>
      <c r="AL13" s="38"/>
      <c r="AM13" s="38"/>
      <c r="AN13" s="38"/>
      <c r="AO13" s="38"/>
      <c r="AP13" s="38"/>
      <c r="AQ13" s="38"/>
      <c r="AR13" s="43"/>
    </row>
    <row r="14" spans="1:44" s="5" customFormat="1" ht="15" customHeight="1" x14ac:dyDescent="0.25">
      <c r="A14" s="3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41"/>
      <c r="P14" s="41"/>
      <c r="Q14" s="41"/>
      <c r="R14" s="41"/>
      <c r="S14" s="41"/>
      <c r="T14" s="41"/>
      <c r="U14" s="38"/>
      <c r="V14" s="42"/>
      <c r="W14" s="38"/>
      <c r="X14" s="38"/>
      <c r="Y14" s="38"/>
      <c r="Z14" s="38"/>
      <c r="AA14" s="38"/>
      <c r="AB14" s="38"/>
      <c r="AC14" s="38"/>
      <c r="AD14" s="38"/>
      <c r="AE14" s="38"/>
      <c r="AF14" s="24"/>
      <c r="AG14" s="38"/>
      <c r="AH14" s="38"/>
      <c r="AI14" s="38"/>
      <c r="AJ14" s="38"/>
      <c r="AK14" s="24"/>
      <c r="AL14" s="38"/>
      <c r="AM14" s="38"/>
      <c r="AN14" s="38"/>
      <c r="AO14" s="38"/>
      <c r="AP14" s="38"/>
      <c r="AQ14" s="38"/>
      <c r="AR14" s="43"/>
    </row>
    <row r="15" spans="1:44" ht="15" customHeight="1" x14ac:dyDescent="0.25">
      <c r="A15" s="3"/>
      <c r="B15" s="23" t="s">
        <v>25</v>
      </c>
      <c r="C15" s="44"/>
      <c r="D15" s="44"/>
      <c r="E15" s="19" t="s">
        <v>3</v>
      </c>
      <c r="F15" s="19" t="s">
        <v>8</v>
      </c>
      <c r="G15" s="16" t="s">
        <v>5</v>
      </c>
      <c r="H15" s="19" t="s">
        <v>6</v>
      </c>
      <c r="I15" s="19" t="s">
        <v>17</v>
      </c>
      <c r="J15" s="38"/>
      <c r="K15" s="19" t="s">
        <v>27</v>
      </c>
      <c r="L15" s="19" t="s">
        <v>28</v>
      </c>
      <c r="M15" s="19" t="s">
        <v>29</v>
      </c>
      <c r="N15" s="19" t="s">
        <v>22</v>
      </c>
      <c r="O15" s="24"/>
      <c r="P15" s="45" t="s">
        <v>30</v>
      </c>
      <c r="Q15" s="13"/>
      <c r="R15" s="13"/>
      <c r="S15" s="13"/>
      <c r="T15" s="46"/>
      <c r="U15" s="46"/>
      <c r="V15" s="46"/>
      <c r="W15" s="46"/>
      <c r="X15" s="46"/>
      <c r="Y15" s="13"/>
      <c r="Z15" s="13"/>
      <c r="AA15" s="13"/>
      <c r="AB15" s="46"/>
      <c r="AC15" s="46"/>
      <c r="AD15" s="13"/>
      <c r="AE15" s="47"/>
      <c r="AF15" s="24"/>
      <c r="AG15" s="45" t="s">
        <v>93</v>
      </c>
      <c r="AH15" s="13"/>
      <c r="AI15" s="46"/>
      <c r="AJ15" s="47"/>
      <c r="AK15" s="24"/>
      <c r="AL15" s="11" t="s">
        <v>94</v>
      </c>
      <c r="AM15" s="13"/>
      <c r="AN15" s="13"/>
      <c r="AO15" s="13"/>
      <c r="AP15" s="13"/>
      <c r="AQ15" s="47"/>
      <c r="AR15" s="43"/>
    </row>
    <row r="16" spans="1:44" ht="15" customHeight="1" x14ac:dyDescent="0.25">
      <c r="A16" s="3"/>
      <c r="B16" s="45" t="s">
        <v>13</v>
      </c>
      <c r="C16" s="13"/>
      <c r="D16" s="47"/>
      <c r="E16" s="30">
        <f>PRODUCT(E11)</f>
        <v>115</v>
      </c>
      <c r="F16" s="30">
        <f>PRODUCT(F11)</f>
        <v>23</v>
      </c>
      <c r="G16" s="30">
        <f>PRODUCT(G11)</f>
        <v>304</v>
      </c>
      <c r="H16" s="30">
        <f>PRODUCT(H11)</f>
        <v>85</v>
      </c>
      <c r="I16" s="30">
        <f>PRODUCT(I11)</f>
        <v>656</v>
      </c>
      <c r="J16" s="38"/>
      <c r="K16" s="48">
        <f>PRODUCT((F16+G16)/E16)</f>
        <v>2.8434782608695652</v>
      </c>
      <c r="L16" s="48">
        <f>PRODUCT(H16/E16)</f>
        <v>0.73913043478260865</v>
      </c>
      <c r="M16" s="48">
        <f>PRODUCT(I16/E16)</f>
        <v>5.7043478260869565</v>
      </c>
      <c r="N16" s="49">
        <f>PRODUCT(N11)</f>
        <v>0.63688235925568104</v>
      </c>
      <c r="O16" s="24">
        <f>PRODUCT(O11)</f>
        <v>1030.0175385084642</v>
      </c>
      <c r="P16" s="149" t="s">
        <v>9</v>
      </c>
      <c r="Q16" s="165"/>
      <c r="R16" s="150" t="s">
        <v>97</v>
      </c>
      <c r="S16" s="150"/>
      <c r="T16" s="150"/>
      <c r="U16" s="150"/>
      <c r="V16" s="150"/>
      <c r="W16" s="150"/>
      <c r="X16" s="150"/>
      <c r="Y16" s="166"/>
      <c r="Z16" s="166" t="s">
        <v>11</v>
      </c>
      <c r="AA16" s="166"/>
      <c r="AB16" s="150"/>
      <c r="AC16" s="167" t="s">
        <v>43</v>
      </c>
      <c r="AD16" s="168"/>
      <c r="AE16" s="151"/>
      <c r="AF16" s="24"/>
      <c r="AG16" s="169"/>
      <c r="AH16" s="181"/>
      <c r="AI16" s="150"/>
      <c r="AJ16" s="151"/>
      <c r="AK16" s="24"/>
      <c r="AL16" s="149"/>
      <c r="AM16" s="166"/>
      <c r="AN16" s="150"/>
      <c r="AO16" s="150"/>
      <c r="AP16" s="150"/>
      <c r="AQ16" s="151"/>
      <c r="AR16" s="43"/>
    </row>
    <row r="17" spans="1:45" ht="15" customHeight="1" x14ac:dyDescent="0.25">
      <c r="A17" s="3"/>
      <c r="B17" s="50" t="s">
        <v>15</v>
      </c>
      <c r="C17" s="51"/>
      <c r="D17" s="52"/>
      <c r="E17" s="30">
        <f>PRODUCT(U11)</f>
        <v>37</v>
      </c>
      <c r="F17" s="30">
        <f t="shared" ref="F17:I17" si="2">PRODUCT(V11)</f>
        <v>1</v>
      </c>
      <c r="G17" s="30">
        <f t="shared" si="2"/>
        <v>71</v>
      </c>
      <c r="H17" s="30">
        <f t="shared" si="2"/>
        <v>19</v>
      </c>
      <c r="I17" s="30">
        <f t="shared" si="2"/>
        <v>162</v>
      </c>
      <c r="J17" s="38"/>
      <c r="K17" s="48">
        <f>PRODUCT((F17+G17)/E17)</f>
        <v>1.9459459459459461</v>
      </c>
      <c r="L17" s="48">
        <f>PRODUCT(H17/E17)</f>
        <v>0.51351351351351349</v>
      </c>
      <c r="M17" s="48">
        <f>PRODUCT(I17/E17)</f>
        <v>4.3783783783783781</v>
      </c>
      <c r="N17" s="49">
        <f>PRODUCT(I17/O17)</f>
        <v>0.51265822784810122</v>
      </c>
      <c r="O17" s="24">
        <v>316</v>
      </c>
      <c r="P17" s="169" t="s">
        <v>95</v>
      </c>
      <c r="Q17" s="170"/>
      <c r="R17" s="171" t="s">
        <v>97</v>
      </c>
      <c r="S17" s="171"/>
      <c r="T17" s="171"/>
      <c r="U17" s="171"/>
      <c r="V17" s="171"/>
      <c r="W17" s="171"/>
      <c r="X17" s="171"/>
      <c r="Y17" s="172"/>
      <c r="Z17" s="172" t="s">
        <v>11</v>
      </c>
      <c r="AA17" s="172"/>
      <c r="AB17" s="171"/>
      <c r="AC17" s="173" t="s">
        <v>43</v>
      </c>
      <c r="AD17" s="127"/>
      <c r="AE17" s="174"/>
      <c r="AF17" s="24"/>
      <c r="AG17" s="169"/>
      <c r="AH17" s="182"/>
      <c r="AI17" s="171"/>
      <c r="AJ17" s="174"/>
      <c r="AK17" s="24"/>
      <c r="AL17" s="169"/>
      <c r="AM17" s="172"/>
      <c r="AN17" s="171"/>
      <c r="AO17" s="171"/>
      <c r="AP17" s="171"/>
      <c r="AQ17" s="174"/>
      <c r="AR17" s="43"/>
    </row>
    <row r="18" spans="1:45" ht="15" customHeight="1" x14ac:dyDescent="0.25">
      <c r="A18" s="3"/>
      <c r="B18" s="53" t="s">
        <v>16</v>
      </c>
      <c r="C18" s="54"/>
      <c r="D18" s="55"/>
      <c r="E18" s="31"/>
      <c r="F18" s="31"/>
      <c r="G18" s="31"/>
      <c r="H18" s="31"/>
      <c r="I18" s="31"/>
      <c r="J18" s="38"/>
      <c r="K18" s="56"/>
      <c r="L18" s="56"/>
      <c r="M18" s="56"/>
      <c r="N18" s="57"/>
      <c r="O18" s="24"/>
      <c r="P18" s="169" t="s">
        <v>96</v>
      </c>
      <c r="Q18" s="170"/>
      <c r="R18" s="171" t="s">
        <v>65</v>
      </c>
      <c r="S18" s="171"/>
      <c r="T18" s="171"/>
      <c r="U18" s="171"/>
      <c r="V18" s="171"/>
      <c r="W18" s="171"/>
      <c r="X18" s="171"/>
      <c r="Y18" s="172"/>
      <c r="Z18" s="172" t="s">
        <v>66</v>
      </c>
      <c r="AA18" s="172"/>
      <c r="AB18" s="171"/>
      <c r="AC18" s="173" t="s">
        <v>67</v>
      </c>
      <c r="AD18" s="127"/>
      <c r="AE18" s="174"/>
      <c r="AF18" s="24"/>
      <c r="AG18" s="183"/>
      <c r="AH18" s="182"/>
      <c r="AI18" s="171"/>
      <c r="AJ18" s="174"/>
      <c r="AK18" s="24"/>
      <c r="AL18" s="169"/>
      <c r="AM18" s="172"/>
      <c r="AN18" s="171"/>
      <c r="AO18" s="171"/>
      <c r="AP18" s="171"/>
      <c r="AQ18" s="174"/>
      <c r="AR18" s="43"/>
    </row>
    <row r="19" spans="1:45" ht="15" customHeight="1" x14ac:dyDescent="0.25">
      <c r="A19" s="3"/>
      <c r="B19" s="58" t="s">
        <v>26</v>
      </c>
      <c r="C19" s="59"/>
      <c r="D19" s="60"/>
      <c r="E19" s="19">
        <f>SUM(E16:E18)</f>
        <v>152</v>
      </c>
      <c r="F19" s="19">
        <f>SUM(F16:F18)</f>
        <v>24</v>
      </c>
      <c r="G19" s="19">
        <f>SUM(G16:G18)</f>
        <v>375</v>
      </c>
      <c r="H19" s="19">
        <f>SUM(H16:H18)</f>
        <v>104</v>
      </c>
      <c r="I19" s="19">
        <f>SUM(I16:I18)</f>
        <v>818</v>
      </c>
      <c r="J19" s="38"/>
      <c r="K19" s="61">
        <f>PRODUCT((F19+G19)/E19)</f>
        <v>2.625</v>
      </c>
      <c r="L19" s="61">
        <f>PRODUCT(H19/E19)</f>
        <v>0.68421052631578949</v>
      </c>
      <c r="M19" s="61">
        <f>PRODUCT(I19/E19)</f>
        <v>5.3815789473684212</v>
      </c>
      <c r="N19" s="36">
        <f>PRODUCT(I19/O19)</f>
        <v>0.60771867869302365</v>
      </c>
      <c r="O19" s="24">
        <f>SUM(O16:O18)</f>
        <v>1346.0175385084642</v>
      </c>
      <c r="P19" s="175" t="s">
        <v>10</v>
      </c>
      <c r="Q19" s="176"/>
      <c r="R19" s="177" t="s">
        <v>118</v>
      </c>
      <c r="S19" s="177"/>
      <c r="T19" s="177"/>
      <c r="U19" s="177"/>
      <c r="V19" s="177"/>
      <c r="W19" s="177"/>
      <c r="X19" s="177"/>
      <c r="Y19" s="178"/>
      <c r="Z19" s="178" t="s">
        <v>117</v>
      </c>
      <c r="AA19" s="178"/>
      <c r="AB19" s="177"/>
      <c r="AC19" s="80" t="s">
        <v>119</v>
      </c>
      <c r="AD19" s="179"/>
      <c r="AE19" s="180"/>
      <c r="AF19" s="24"/>
      <c r="AG19" s="76"/>
      <c r="AH19" s="184"/>
      <c r="AI19" s="185"/>
      <c r="AJ19" s="180"/>
      <c r="AK19" s="24"/>
      <c r="AL19" s="175"/>
      <c r="AM19" s="178"/>
      <c r="AN19" s="177"/>
      <c r="AO19" s="177"/>
      <c r="AP19" s="177"/>
      <c r="AQ19" s="180"/>
      <c r="AR19" s="43"/>
    </row>
    <row r="20" spans="1:45" ht="15" customHeight="1" x14ac:dyDescent="0.25">
      <c r="A20" s="3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24">
        <f>SUM(O17:O19)</f>
        <v>1662.0175385084642</v>
      </c>
      <c r="P20" s="38"/>
      <c r="Q20" s="42"/>
      <c r="R20" s="38"/>
      <c r="S20" s="38"/>
      <c r="T20" s="24"/>
      <c r="U20" s="24"/>
      <c r="V20" s="42"/>
      <c r="W20" s="38"/>
      <c r="X20" s="38"/>
      <c r="Y20" s="24"/>
      <c r="Z20" s="24"/>
      <c r="AA20" s="24"/>
      <c r="AB20" s="24"/>
      <c r="AC20" s="24"/>
      <c r="AD20" s="24"/>
      <c r="AE20" s="24"/>
      <c r="AF20" s="24"/>
      <c r="AG20" s="24"/>
      <c r="AH20" s="62"/>
      <c r="AI20" s="38"/>
      <c r="AJ20" s="38"/>
      <c r="AK20" s="24"/>
      <c r="AL20" s="38"/>
      <c r="AM20" s="38"/>
      <c r="AN20" s="38"/>
      <c r="AO20" s="38"/>
      <c r="AP20" s="38"/>
      <c r="AQ20" s="38"/>
      <c r="AR20" s="43"/>
    </row>
    <row r="21" spans="1:45" ht="15" customHeight="1" x14ac:dyDescent="0.25">
      <c r="A21" s="3"/>
      <c r="B21" s="45" t="s">
        <v>221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5"/>
      <c r="O21" s="12"/>
      <c r="P21" s="13"/>
      <c r="Q21" s="13"/>
      <c r="R21" s="13"/>
      <c r="S21" s="13"/>
      <c r="T21" s="12"/>
      <c r="U21" s="12"/>
      <c r="V21" s="13"/>
      <c r="W21" s="13"/>
      <c r="X21" s="13"/>
      <c r="Y21" s="12"/>
      <c r="Z21" s="12"/>
      <c r="AA21" s="12"/>
      <c r="AB21" s="12"/>
      <c r="AC21" s="12"/>
      <c r="AD21" s="12"/>
      <c r="AE21" s="12"/>
      <c r="AF21" s="12"/>
      <c r="AG21" s="12"/>
      <c r="AH21" s="136"/>
      <c r="AI21" s="13"/>
      <c r="AJ21" s="13"/>
      <c r="AK21" s="12"/>
      <c r="AL21" s="13"/>
      <c r="AM21" s="13"/>
      <c r="AN21" s="13"/>
      <c r="AO21" s="13"/>
      <c r="AP21" s="13"/>
      <c r="AQ21" s="47"/>
      <c r="AR21" s="43"/>
    </row>
    <row r="22" spans="1:45" ht="15" customHeight="1" x14ac:dyDescent="0.25">
      <c r="A22" s="3"/>
      <c r="B22" s="42"/>
      <c r="C22" s="42"/>
      <c r="D22" s="42"/>
      <c r="E22" s="42"/>
      <c r="F22" s="42"/>
      <c r="G22" s="42"/>
      <c r="H22" s="42"/>
      <c r="I22" s="42"/>
      <c r="J22" s="38"/>
      <c r="K22" s="42"/>
      <c r="L22" s="42"/>
      <c r="M22" s="42"/>
      <c r="N22" s="39"/>
      <c r="O22" s="24"/>
      <c r="P22" s="38"/>
      <c r="Q22" s="42"/>
      <c r="R22" s="38"/>
      <c r="S22" s="38"/>
      <c r="T22" s="24"/>
      <c r="U22" s="24"/>
      <c r="V22" s="42"/>
      <c r="W22" s="38"/>
      <c r="X22" s="38"/>
      <c r="Y22" s="24"/>
      <c r="Z22" s="24"/>
      <c r="AA22" s="24"/>
      <c r="AB22" s="24"/>
      <c r="AC22" s="24"/>
      <c r="AD22" s="24"/>
      <c r="AE22" s="24"/>
      <c r="AF22" s="24"/>
      <c r="AG22" s="24"/>
      <c r="AH22" s="62"/>
      <c r="AI22" s="38"/>
      <c r="AJ22" s="38"/>
      <c r="AK22" s="24"/>
      <c r="AL22" s="38"/>
      <c r="AM22" s="38"/>
      <c r="AN22" s="38"/>
      <c r="AO22" s="38"/>
      <c r="AP22" s="38"/>
      <c r="AQ22" s="38"/>
      <c r="AR22" s="43"/>
    </row>
    <row r="23" spans="1:45" ht="15" customHeight="1" x14ac:dyDescent="0.2">
      <c r="A23" s="3"/>
      <c r="B23" s="38" t="s">
        <v>36</v>
      </c>
      <c r="C23" s="38"/>
      <c r="D23" s="38" t="s">
        <v>38</v>
      </c>
      <c r="E23" s="38"/>
      <c r="F23" s="38"/>
      <c r="G23" s="38"/>
      <c r="H23" s="38"/>
      <c r="I23" s="38"/>
      <c r="J23" s="38"/>
      <c r="K23" s="38"/>
      <c r="L23" s="38"/>
      <c r="M23" s="38" t="s">
        <v>37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</row>
    <row r="24" spans="1:45" ht="15" customHeight="1" x14ac:dyDescent="0.2">
      <c r="A24" s="3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4.25" x14ac:dyDescent="0.2">
      <c r="A25" s="3"/>
      <c r="B25" s="186" t="s">
        <v>148</v>
      </c>
      <c r="C25" s="100"/>
      <c r="D25" s="100"/>
      <c r="E25" s="100"/>
      <c r="F25" s="100" t="s">
        <v>149</v>
      </c>
      <c r="G25" s="100" t="s">
        <v>3</v>
      </c>
      <c r="H25" s="100" t="s">
        <v>5</v>
      </c>
      <c r="I25" s="100" t="s">
        <v>6</v>
      </c>
      <c r="J25" s="100" t="s">
        <v>150</v>
      </c>
      <c r="K25" s="187" t="s">
        <v>17</v>
      </c>
      <c r="L25" s="38"/>
      <c r="M25" s="188" t="s">
        <v>151</v>
      </c>
      <c r="N25" s="189"/>
      <c r="O25" s="189"/>
      <c r="P25" s="100" t="s">
        <v>3</v>
      </c>
      <c r="Q25" s="100" t="s">
        <v>5</v>
      </c>
      <c r="R25" s="100" t="s">
        <v>6</v>
      </c>
      <c r="S25" s="100" t="s">
        <v>150</v>
      </c>
      <c r="T25" s="189"/>
      <c r="U25" s="187" t="s">
        <v>17</v>
      </c>
      <c r="V25" s="38"/>
      <c r="W25" s="188" t="s">
        <v>152</v>
      </c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90"/>
      <c r="AI25" s="191" t="s">
        <v>202</v>
      </c>
      <c r="AJ25" s="192"/>
      <c r="AK25" s="192"/>
      <c r="AL25" s="209" t="s">
        <v>3</v>
      </c>
      <c r="AM25" s="209" t="s">
        <v>5</v>
      </c>
      <c r="AN25" s="209" t="s">
        <v>6</v>
      </c>
      <c r="AO25" s="189"/>
      <c r="AP25" s="189"/>
      <c r="AQ25" s="107"/>
      <c r="AR25" s="24"/>
      <c r="AS25" s="24"/>
    </row>
    <row r="26" spans="1:45" ht="15" customHeight="1" x14ac:dyDescent="0.2">
      <c r="A26" s="3"/>
      <c r="B26" s="193">
        <v>2016</v>
      </c>
      <c r="C26" s="127" t="s">
        <v>64</v>
      </c>
      <c r="D26" s="171" t="s">
        <v>34</v>
      </c>
      <c r="E26" s="127"/>
      <c r="F26" s="127">
        <v>15</v>
      </c>
      <c r="G26" s="127">
        <v>3</v>
      </c>
      <c r="H26" s="194">
        <f>PRODUCT((F6+G6)/E6)</f>
        <v>1</v>
      </c>
      <c r="I26" s="194">
        <f>PRODUCT(H6/E6)</f>
        <v>0</v>
      </c>
      <c r="J26" s="194">
        <f>PRODUCT(F6+G6+H6)/E6</f>
        <v>1</v>
      </c>
      <c r="K26" s="195">
        <f>PRODUCT(I6/E6)</f>
        <v>2.6666666666666665</v>
      </c>
      <c r="L26" s="42"/>
      <c r="M26" s="183" t="s">
        <v>155</v>
      </c>
      <c r="N26" s="127"/>
      <c r="O26" s="127">
        <v>20</v>
      </c>
      <c r="P26" s="205" t="s">
        <v>180</v>
      </c>
      <c r="Q26" s="205" t="s">
        <v>170</v>
      </c>
      <c r="R26" s="194"/>
      <c r="S26" s="205" t="s">
        <v>176</v>
      </c>
      <c r="T26" s="194"/>
      <c r="U26" s="195" t="s">
        <v>166</v>
      </c>
      <c r="V26" s="42"/>
      <c r="W26" s="196" t="s">
        <v>154</v>
      </c>
      <c r="X26" s="182"/>
      <c r="Y26" s="182"/>
      <c r="Z26" s="171"/>
      <c r="AA26" s="171"/>
      <c r="AB26" s="171"/>
      <c r="AC26" s="182"/>
      <c r="AD26" s="171"/>
      <c r="AE26" s="171"/>
      <c r="AF26" s="171"/>
      <c r="AG26" s="182"/>
      <c r="AH26" s="174"/>
      <c r="AI26" s="171" t="s">
        <v>216</v>
      </c>
      <c r="AJ26" s="171"/>
      <c r="AK26" s="171"/>
      <c r="AL26" s="172">
        <v>115</v>
      </c>
      <c r="AM26" s="172">
        <v>327</v>
      </c>
      <c r="AN26" s="172">
        <v>85</v>
      </c>
      <c r="AO26" s="171"/>
      <c r="AP26" s="171"/>
      <c r="AQ26" s="174"/>
      <c r="AR26" s="24"/>
      <c r="AS26" s="24"/>
    </row>
    <row r="27" spans="1:45" ht="15" customHeight="1" x14ac:dyDescent="0.2">
      <c r="A27" s="3"/>
      <c r="B27" s="193">
        <v>2017</v>
      </c>
      <c r="C27" s="127" t="s">
        <v>64</v>
      </c>
      <c r="D27" s="171" t="s">
        <v>34</v>
      </c>
      <c r="E27" s="127"/>
      <c r="F27" s="127">
        <v>16</v>
      </c>
      <c r="G27" s="127">
        <v>26</v>
      </c>
      <c r="H27" s="194">
        <f>PRODUCT((F7+G7)/E7)</f>
        <v>1.3076923076923077</v>
      </c>
      <c r="I27" s="194">
        <f>PRODUCT(H7/E7)</f>
        <v>0.19230769230769232</v>
      </c>
      <c r="J27" s="194">
        <f>PRODUCT(F7+G7+H7)/E7</f>
        <v>1.5</v>
      </c>
      <c r="K27" s="195">
        <f>PRODUCT(I7/E7)</f>
        <v>3.4230769230769229</v>
      </c>
      <c r="L27" s="42"/>
      <c r="M27" s="183" t="s">
        <v>156</v>
      </c>
      <c r="N27" s="127"/>
      <c r="O27" s="127">
        <v>20</v>
      </c>
      <c r="P27" s="205" t="s">
        <v>181</v>
      </c>
      <c r="Q27" s="205" t="s">
        <v>171</v>
      </c>
      <c r="R27" s="205" t="s">
        <v>173</v>
      </c>
      <c r="S27" s="205" t="s">
        <v>177</v>
      </c>
      <c r="T27" s="194"/>
      <c r="U27" s="195" t="s">
        <v>167</v>
      </c>
      <c r="V27" s="42"/>
      <c r="W27" s="196" t="s">
        <v>153</v>
      </c>
      <c r="X27" s="171"/>
      <c r="Y27" s="197" t="s">
        <v>165</v>
      </c>
      <c r="Z27" s="197"/>
      <c r="AA27" s="197"/>
      <c r="AB27" s="197"/>
      <c r="AC27" s="197"/>
      <c r="AD27" s="197"/>
      <c r="AE27" s="197"/>
      <c r="AF27" s="197"/>
      <c r="AG27" s="197" t="s">
        <v>235</v>
      </c>
      <c r="AH27" s="195">
        <v>2.8985507246376812</v>
      </c>
      <c r="AI27" s="171" t="s">
        <v>203</v>
      </c>
      <c r="AJ27" s="171"/>
      <c r="AK27" s="171"/>
      <c r="AL27" s="172"/>
      <c r="AM27" s="210">
        <f>PRODUCT(AM26/AL26)</f>
        <v>2.8434782608695652</v>
      </c>
      <c r="AN27" s="210">
        <f>PRODUCT(AN26/AL26)</f>
        <v>0.73913043478260865</v>
      </c>
      <c r="AO27" s="171"/>
      <c r="AP27" s="171"/>
      <c r="AQ27" s="174"/>
      <c r="AR27" s="24"/>
      <c r="AS27" s="24"/>
    </row>
    <row r="28" spans="1:45" ht="15" customHeight="1" x14ac:dyDescent="0.2">
      <c r="A28" s="3"/>
      <c r="B28" s="193">
        <v>2018</v>
      </c>
      <c r="C28" s="127" t="s">
        <v>120</v>
      </c>
      <c r="D28" s="171" t="s">
        <v>34</v>
      </c>
      <c r="E28" s="127"/>
      <c r="F28" s="127">
        <v>17</v>
      </c>
      <c r="G28" s="127">
        <v>32</v>
      </c>
      <c r="H28" s="206">
        <f>PRODUCT((F8+G8)/E8)</f>
        <v>4</v>
      </c>
      <c r="I28" s="206">
        <f>PRODUCT(H8/E8)</f>
        <v>1.09375</v>
      </c>
      <c r="J28" s="206">
        <f>PRODUCT(F8+G8+H8)/E8</f>
        <v>5.09375</v>
      </c>
      <c r="K28" s="195">
        <f>PRODUCT(I8/E8)</f>
        <v>6.25</v>
      </c>
      <c r="L28" s="42"/>
      <c r="M28" s="183" t="s">
        <v>157</v>
      </c>
      <c r="N28" s="127"/>
      <c r="O28" s="127">
        <v>21</v>
      </c>
      <c r="P28" s="205" t="s">
        <v>182</v>
      </c>
      <c r="Q28" s="205" t="s">
        <v>172</v>
      </c>
      <c r="R28" s="205" t="s">
        <v>174</v>
      </c>
      <c r="S28" s="205" t="s">
        <v>178</v>
      </c>
      <c r="T28" s="194"/>
      <c r="U28" s="195" t="s">
        <v>168</v>
      </c>
      <c r="V28" s="42"/>
      <c r="W28" s="196" t="s">
        <v>232</v>
      </c>
      <c r="X28" s="171"/>
      <c r="Y28" s="197" t="s">
        <v>233</v>
      </c>
      <c r="Z28" s="197"/>
      <c r="AA28" s="197"/>
      <c r="AB28" s="197"/>
      <c r="AC28" s="197"/>
      <c r="AD28" s="197"/>
      <c r="AE28" s="197"/>
      <c r="AF28" s="197"/>
      <c r="AG28" s="197" t="s">
        <v>234</v>
      </c>
      <c r="AH28" s="195">
        <v>2.78</v>
      </c>
      <c r="AI28" s="171"/>
      <c r="AJ28" s="171"/>
      <c r="AK28" s="171"/>
      <c r="AL28" s="171"/>
      <c r="AM28" s="182"/>
      <c r="AN28" s="171"/>
      <c r="AO28" s="171"/>
      <c r="AP28" s="171"/>
      <c r="AQ28" s="174"/>
      <c r="AR28" s="24"/>
      <c r="AS28" s="24"/>
    </row>
    <row r="29" spans="1:45" ht="15" customHeight="1" x14ac:dyDescent="0.2">
      <c r="A29" s="3"/>
      <c r="B29" s="193">
        <v>2019</v>
      </c>
      <c r="C29" s="127" t="s">
        <v>63</v>
      </c>
      <c r="D29" s="171" t="s">
        <v>34</v>
      </c>
      <c r="E29" s="127"/>
      <c r="F29" s="127">
        <v>18</v>
      </c>
      <c r="G29" s="127">
        <v>30</v>
      </c>
      <c r="H29" s="194">
        <f t="shared" ref="H29:H30" si="3">PRODUCT((F9+G9)/E9)</f>
        <v>3.5333333333333332</v>
      </c>
      <c r="I29" s="194">
        <f t="shared" ref="I29:I30" si="4">PRODUCT(H9/E9)</f>
        <v>0.73333333333333328</v>
      </c>
      <c r="J29" s="194">
        <f t="shared" ref="J29:J30" si="5">PRODUCT(F9+G9+H9)/E9</f>
        <v>4.2666666666666666</v>
      </c>
      <c r="K29" s="195">
        <f t="shared" ref="K29:K30" si="6">PRODUCT(I9/E9)</f>
        <v>6.0666666666666664</v>
      </c>
      <c r="L29" s="42"/>
      <c r="M29" s="183" t="s">
        <v>158</v>
      </c>
      <c r="N29" s="127"/>
      <c r="O29" s="127"/>
      <c r="P29" s="205" t="s">
        <v>183</v>
      </c>
      <c r="Q29" s="205" t="s">
        <v>144</v>
      </c>
      <c r="R29" s="205" t="s">
        <v>175</v>
      </c>
      <c r="S29" s="205" t="s">
        <v>179</v>
      </c>
      <c r="T29" s="194"/>
      <c r="U29" s="195" t="s">
        <v>169</v>
      </c>
      <c r="V29" s="42"/>
      <c r="W29" s="196"/>
      <c r="X29" s="182"/>
      <c r="Y29" s="182"/>
      <c r="Z29" s="171"/>
      <c r="AA29" s="171"/>
      <c r="AB29" s="171"/>
      <c r="AC29" s="182"/>
      <c r="AD29" s="171"/>
      <c r="AE29" s="171"/>
      <c r="AF29" s="171"/>
      <c r="AG29" s="182"/>
      <c r="AH29" s="174"/>
      <c r="AI29" s="171"/>
      <c r="AJ29" s="171"/>
      <c r="AK29" s="171"/>
      <c r="AL29" s="171"/>
      <c r="AM29" s="182"/>
      <c r="AN29" s="171"/>
      <c r="AO29" s="171"/>
      <c r="AP29" s="171"/>
      <c r="AQ29" s="174"/>
      <c r="AR29" s="24"/>
      <c r="AS29" s="24"/>
    </row>
    <row r="30" spans="1:45" ht="15" customHeight="1" x14ac:dyDescent="0.2">
      <c r="A30" s="3"/>
      <c r="B30" s="193">
        <v>2020</v>
      </c>
      <c r="C30" s="127" t="s">
        <v>120</v>
      </c>
      <c r="D30" s="171" t="s">
        <v>34</v>
      </c>
      <c r="E30" s="127"/>
      <c r="F30" s="127">
        <v>19</v>
      </c>
      <c r="G30" s="127">
        <v>24</v>
      </c>
      <c r="H30" s="194">
        <f t="shared" si="3"/>
        <v>2.3333333333333335</v>
      </c>
      <c r="I30" s="194">
        <f t="shared" si="4"/>
        <v>0.95833333333333337</v>
      </c>
      <c r="J30" s="194">
        <f t="shared" si="5"/>
        <v>3.2916666666666665</v>
      </c>
      <c r="K30" s="207">
        <f t="shared" si="6"/>
        <v>7.375</v>
      </c>
      <c r="L30" s="42"/>
      <c r="M30" s="183" t="s">
        <v>227</v>
      </c>
      <c r="N30" s="127"/>
      <c r="O30" s="127"/>
      <c r="P30" s="103" t="s">
        <v>230</v>
      </c>
      <c r="Q30" s="103" t="s">
        <v>224</v>
      </c>
      <c r="R30" s="206" t="s">
        <v>229</v>
      </c>
      <c r="S30" s="206" t="s">
        <v>231</v>
      </c>
      <c r="T30" s="206"/>
      <c r="U30" s="207" t="s">
        <v>228</v>
      </c>
      <c r="V30" s="42"/>
      <c r="W30" s="196"/>
      <c r="X30" s="182"/>
      <c r="Y30" s="182"/>
      <c r="Z30" s="171"/>
      <c r="AA30" s="171"/>
      <c r="AB30" s="171"/>
      <c r="AC30" s="182"/>
      <c r="AD30" s="171"/>
      <c r="AE30" s="171"/>
      <c r="AF30" s="171"/>
      <c r="AG30" s="182"/>
      <c r="AH30" s="174"/>
      <c r="AI30" s="171"/>
      <c r="AJ30" s="171"/>
      <c r="AK30" s="171"/>
      <c r="AL30" s="171"/>
      <c r="AM30" s="182"/>
      <c r="AN30" s="171"/>
      <c r="AO30" s="171"/>
      <c r="AP30" s="171"/>
      <c r="AQ30" s="174"/>
      <c r="AR30" s="24"/>
      <c r="AS30" s="24"/>
    </row>
    <row r="31" spans="1:45" ht="15" customHeight="1" x14ac:dyDescent="0.2">
      <c r="A31" s="3"/>
      <c r="B31" s="193"/>
      <c r="C31" s="127"/>
      <c r="D31" s="171"/>
      <c r="E31" s="127"/>
      <c r="F31" s="127"/>
      <c r="G31" s="127"/>
      <c r="H31" s="194"/>
      <c r="I31" s="194"/>
      <c r="J31" s="194"/>
      <c r="K31" s="195"/>
      <c r="L31" s="42"/>
      <c r="M31" s="183"/>
      <c r="N31" s="127"/>
      <c r="O31" s="127"/>
      <c r="P31" s="127"/>
      <c r="Q31" s="127"/>
      <c r="R31" s="194"/>
      <c r="S31" s="194"/>
      <c r="T31" s="194"/>
      <c r="U31" s="195"/>
      <c r="V31" s="42"/>
      <c r="W31" s="196"/>
      <c r="X31" s="182"/>
      <c r="Y31" s="182"/>
      <c r="Z31" s="171"/>
      <c r="AA31" s="171"/>
      <c r="AB31" s="171"/>
      <c r="AC31" s="182"/>
      <c r="AD31" s="171"/>
      <c r="AE31" s="171"/>
      <c r="AF31" s="171"/>
      <c r="AG31" s="182"/>
      <c r="AH31" s="174"/>
      <c r="AI31" s="191" t="s">
        <v>204</v>
      </c>
      <c r="AJ31" s="192"/>
      <c r="AK31" s="192"/>
      <c r="AL31" s="209" t="s">
        <v>205</v>
      </c>
      <c r="AM31" s="209" t="s">
        <v>206</v>
      </c>
      <c r="AN31" s="209" t="s">
        <v>207</v>
      </c>
      <c r="AO31" s="209"/>
      <c r="AP31" s="189"/>
      <c r="AQ31" s="107"/>
      <c r="AR31" s="24"/>
      <c r="AS31" s="24"/>
    </row>
    <row r="32" spans="1:45" ht="15" customHeight="1" x14ac:dyDescent="0.2">
      <c r="A32" s="3"/>
      <c r="B32" s="186" t="s">
        <v>209</v>
      </c>
      <c r="C32" s="100"/>
      <c r="D32" s="189"/>
      <c r="E32" s="100"/>
      <c r="F32" s="100"/>
      <c r="G32" s="100"/>
      <c r="H32" s="211"/>
      <c r="I32" s="211"/>
      <c r="J32" s="211"/>
      <c r="K32" s="212"/>
      <c r="L32" s="42"/>
      <c r="M32" s="186" t="s">
        <v>210</v>
      </c>
      <c r="N32" s="100"/>
      <c r="O32" s="189"/>
      <c r="P32" s="100"/>
      <c r="Q32" s="100"/>
      <c r="R32" s="100"/>
      <c r="S32" s="211"/>
      <c r="T32" s="211"/>
      <c r="U32" s="212"/>
      <c r="V32" s="42"/>
      <c r="W32" s="196"/>
      <c r="X32" s="182"/>
      <c r="Y32" s="182"/>
      <c r="Z32" s="171"/>
      <c r="AA32" s="171"/>
      <c r="AB32" s="171"/>
      <c r="AC32" s="182"/>
      <c r="AD32" s="171"/>
      <c r="AE32" s="171"/>
      <c r="AF32" s="171"/>
      <c r="AG32" s="182"/>
      <c r="AH32" s="174"/>
      <c r="AI32" s="171" t="s">
        <v>216</v>
      </c>
      <c r="AJ32" s="171"/>
      <c r="AK32" s="171"/>
      <c r="AL32" s="210">
        <f>PRODUCT(AM27)</f>
        <v>2.8434782608695652</v>
      </c>
      <c r="AM32" s="210">
        <f>PRODUCT(AM44)</f>
        <v>1.9459459459459461</v>
      </c>
      <c r="AN32" s="210">
        <f>PRODUCT(AL32-AM32)</f>
        <v>0.89753231492361918</v>
      </c>
      <c r="AO32" s="172"/>
      <c r="AP32" s="171"/>
      <c r="AQ32" s="174"/>
      <c r="AR32" s="24"/>
      <c r="AS32" s="24"/>
    </row>
    <row r="33" spans="1:45" ht="15" customHeight="1" x14ac:dyDescent="0.2">
      <c r="A33" s="3"/>
      <c r="B33" s="183">
        <v>4325</v>
      </c>
      <c r="C33" s="197" t="s">
        <v>217</v>
      </c>
      <c r="D33" s="171"/>
      <c r="E33" s="127"/>
      <c r="F33" s="127"/>
      <c r="G33" s="127"/>
      <c r="H33" s="194"/>
      <c r="I33" s="194"/>
      <c r="J33" s="194"/>
      <c r="K33" s="195"/>
      <c r="L33" s="42"/>
      <c r="M33" s="183"/>
      <c r="N33" s="197"/>
      <c r="O33" s="127"/>
      <c r="P33" s="127"/>
      <c r="Q33" s="127"/>
      <c r="R33" s="127"/>
      <c r="S33" s="127"/>
      <c r="T33" s="194"/>
      <c r="U33" s="195"/>
      <c r="V33" s="42"/>
      <c r="W33" s="196"/>
      <c r="X33" s="182"/>
      <c r="Y33" s="182"/>
      <c r="Z33" s="171"/>
      <c r="AA33" s="171"/>
      <c r="AB33" s="171"/>
      <c r="AC33" s="182"/>
      <c r="AD33" s="171"/>
      <c r="AE33" s="171"/>
      <c r="AF33" s="171"/>
      <c r="AG33" s="182"/>
      <c r="AH33" s="174"/>
      <c r="AI33" s="171"/>
      <c r="AJ33" s="171"/>
      <c r="AK33" s="171"/>
      <c r="AL33" s="171"/>
      <c r="AM33" s="182"/>
      <c r="AN33" s="171"/>
      <c r="AO33" s="171"/>
      <c r="AP33" s="171"/>
      <c r="AQ33" s="174"/>
      <c r="AR33" s="24"/>
      <c r="AS33" s="24"/>
    </row>
    <row r="34" spans="1:45" ht="15" customHeight="1" x14ac:dyDescent="0.2">
      <c r="A34" s="3"/>
      <c r="B34" s="193"/>
      <c r="C34" s="127"/>
      <c r="D34" s="171"/>
      <c r="E34" s="127"/>
      <c r="F34" s="127"/>
      <c r="G34" s="127"/>
      <c r="H34" s="194"/>
      <c r="I34" s="194"/>
      <c r="J34" s="194"/>
      <c r="K34" s="195"/>
      <c r="L34" s="42"/>
      <c r="M34" s="183"/>
      <c r="N34" s="197"/>
      <c r="O34" s="127"/>
      <c r="P34" s="127"/>
      <c r="Q34" s="127"/>
      <c r="R34" s="127"/>
      <c r="S34" s="127"/>
      <c r="T34" s="194"/>
      <c r="U34" s="195"/>
      <c r="V34" s="42"/>
      <c r="W34" s="196"/>
      <c r="X34" s="182"/>
      <c r="Y34" s="182"/>
      <c r="Z34" s="171"/>
      <c r="AA34" s="171"/>
      <c r="AB34" s="171"/>
      <c r="AC34" s="182"/>
      <c r="AD34" s="171"/>
      <c r="AE34" s="171"/>
      <c r="AF34" s="171"/>
      <c r="AG34" s="182"/>
      <c r="AH34" s="174"/>
      <c r="AI34" s="171"/>
      <c r="AJ34" s="171"/>
      <c r="AK34" s="171"/>
      <c r="AL34" s="171"/>
      <c r="AM34" s="182"/>
      <c r="AN34" s="171"/>
      <c r="AO34" s="171"/>
      <c r="AP34" s="171"/>
      <c r="AQ34" s="174"/>
      <c r="AR34" s="24"/>
      <c r="AS34" s="24"/>
    </row>
    <row r="35" spans="1:45" ht="15" customHeight="1" x14ac:dyDescent="0.2">
      <c r="A35" s="3"/>
      <c r="B35" s="186" t="s">
        <v>211</v>
      </c>
      <c r="C35" s="100"/>
      <c r="D35" s="189"/>
      <c r="E35" s="100"/>
      <c r="F35" s="100"/>
      <c r="G35" s="100"/>
      <c r="H35" s="211"/>
      <c r="I35" s="211"/>
      <c r="J35" s="211"/>
      <c r="K35" s="212"/>
      <c r="L35" s="42"/>
      <c r="M35" s="183"/>
      <c r="N35" s="197"/>
      <c r="O35" s="127"/>
      <c r="P35" s="127"/>
      <c r="Q35" s="127"/>
      <c r="R35" s="127"/>
      <c r="S35" s="127"/>
      <c r="T35" s="194"/>
      <c r="U35" s="195"/>
      <c r="V35" s="42"/>
      <c r="W35" s="196"/>
      <c r="X35" s="182"/>
      <c r="Y35" s="182"/>
      <c r="Z35" s="171"/>
      <c r="AA35" s="171"/>
      <c r="AB35" s="171"/>
      <c r="AC35" s="182"/>
      <c r="AD35" s="171"/>
      <c r="AE35" s="171"/>
      <c r="AF35" s="171"/>
      <c r="AG35" s="182"/>
      <c r="AH35" s="174"/>
      <c r="AI35" s="171"/>
      <c r="AJ35" s="171"/>
      <c r="AK35" s="171"/>
      <c r="AL35" s="171"/>
      <c r="AM35" s="182"/>
      <c r="AN35" s="171"/>
      <c r="AO35" s="171"/>
      <c r="AP35" s="171"/>
      <c r="AQ35" s="174"/>
      <c r="AR35" s="24"/>
      <c r="AS35" s="24"/>
    </row>
    <row r="36" spans="1:45" ht="15" customHeight="1" x14ac:dyDescent="0.2">
      <c r="A36" s="3"/>
      <c r="B36" s="183">
        <v>4237</v>
      </c>
      <c r="C36" s="197" t="s">
        <v>218</v>
      </c>
      <c r="D36" s="171"/>
      <c r="E36" s="127"/>
      <c r="F36" s="127"/>
      <c r="G36" s="127"/>
      <c r="H36" s="194"/>
      <c r="I36" s="194"/>
      <c r="J36" s="194"/>
      <c r="K36" s="195"/>
      <c r="L36" s="42"/>
      <c r="M36" s="183"/>
      <c r="N36" s="171"/>
      <c r="O36" s="127"/>
      <c r="P36" s="127"/>
      <c r="Q36" s="127"/>
      <c r="R36" s="127"/>
      <c r="S36" s="127"/>
      <c r="T36" s="194"/>
      <c r="U36" s="195"/>
      <c r="V36" s="42"/>
      <c r="W36" s="196"/>
      <c r="X36" s="182"/>
      <c r="Y36" s="182"/>
      <c r="Z36" s="171"/>
      <c r="AA36" s="171"/>
      <c r="AB36" s="171"/>
      <c r="AC36" s="182"/>
      <c r="AD36" s="171"/>
      <c r="AE36" s="171"/>
      <c r="AF36" s="171"/>
      <c r="AG36" s="182"/>
      <c r="AH36" s="174"/>
      <c r="AI36" s="191" t="s">
        <v>208</v>
      </c>
      <c r="AJ36" s="192"/>
      <c r="AK36" s="192"/>
      <c r="AL36" s="209" t="s">
        <v>205</v>
      </c>
      <c r="AM36" s="209" t="s">
        <v>206</v>
      </c>
      <c r="AN36" s="209" t="s">
        <v>207</v>
      </c>
      <c r="AO36" s="209"/>
      <c r="AP36" s="189"/>
      <c r="AQ36" s="107"/>
      <c r="AR36" s="24"/>
      <c r="AS36" s="24"/>
    </row>
    <row r="37" spans="1:45" ht="15" customHeight="1" x14ac:dyDescent="0.2">
      <c r="A37" s="3"/>
      <c r="B37" s="193"/>
      <c r="C37" s="127"/>
      <c r="D37" s="171"/>
      <c r="E37" s="127"/>
      <c r="F37" s="127"/>
      <c r="G37" s="127"/>
      <c r="H37" s="194"/>
      <c r="I37" s="194"/>
      <c r="J37" s="194"/>
      <c r="K37" s="195"/>
      <c r="L37" s="42"/>
      <c r="M37" s="183"/>
      <c r="N37" s="127"/>
      <c r="O37" s="127"/>
      <c r="P37" s="127"/>
      <c r="Q37" s="127"/>
      <c r="R37" s="127"/>
      <c r="S37" s="127"/>
      <c r="T37" s="127"/>
      <c r="U37" s="195"/>
      <c r="V37" s="42"/>
      <c r="W37" s="196"/>
      <c r="X37" s="182"/>
      <c r="Y37" s="182"/>
      <c r="Z37" s="171"/>
      <c r="AA37" s="171"/>
      <c r="AB37" s="171"/>
      <c r="AC37" s="182"/>
      <c r="AD37" s="171"/>
      <c r="AE37" s="171"/>
      <c r="AF37" s="171"/>
      <c r="AG37" s="182"/>
      <c r="AH37" s="174"/>
      <c r="AI37" s="171" t="s">
        <v>216</v>
      </c>
      <c r="AJ37" s="171"/>
      <c r="AK37" s="171"/>
      <c r="AL37" s="210">
        <f>PRODUCT(AN27)</f>
        <v>0.73913043478260865</v>
      </c>
      <c r="AM37" s="210">
        <f>PRODUCT(AN44)</f>
        <v>0.51351351351351349</v>
      </c>
      <c r="AN37" s="210">
        <f>PRODUCT(AL37-AM37)</f>
        <v>0.22561692126909516</v>
      </c>
      <c r="AO37" s="172"/>
      <c r="AP37" s="171"/>
      <c r="AQ37" s="174"/>
      <c r="AR37" s="24"/>
      <c r="AS37" s="24"/>
    </row>
    <row r="38" spans="1:45" ht="15" customHeight="1" x14ac:dyDescent="0.2">
      <c r="A38" s="3"/>
      <c r="B38" s="213" t="s">
        <v>212</v>
      </c>
      <c r="C38" s="192" t="s">
        <v>213</v>
      </c>
      <c r="D38" s="192"/>
      <c r="E38" s="100" t="s">
        <v>3</v>
      </c>
      <c r="F38" s="100"/>
      <c r="G38" s="100" t="s">
        <v>214</v>
      </c>
      <c r="H38" s="211"/>
      <c r="I38" s="214" t="s">
        <v>215</v>
      </c>
      <c r="J38" s="211"/>
      <c r="K38" s="212"/>
      <c r="L38" s="42"/>
      <c r="M38" s="183"/>
      <c r="N38" s="127"/>
      <c r="O38" s="127"/>
      <c r="P38" s="127"/>
      <c r="Q38" s="127"/>
      <c r="R38" s="127"/>
      <c r="S38" s="127"/>
      <c r="T38" s="127"/>
      <c r="U38" s="195"/>
      <c r="V38" s="42"/>
      <c r="W38" s="196"/>
      <c r="X38" s="182"/>
      <c r="Y38" s="182"/>
      <c r="Z38" s="171"/>
      <c r="AA38" s="171"/>
      <c r="AB38" s="171"/>
      <c r="AC38" s="182"/>
      <c r="AD38" s="171"/>
      <c r="AE38" s="171"/>
      <c r="AF38" s="171"/>
      <c r="AG38" s="182"/>
      <c r="AH38" s="174"/>
      <c r="AI38" s="171"/>
      <c r="AJ38" s="171"/>
      <c r="AK38" s="171"/>
      <c r="AL38" s="171"/>
      <c r="AM38" s="182"/>
      <c r="AN38" s="171"/>
      <c r="AO38" s="171"/>
      <c r="AP38" s="171"/>
      <c r="AQ38" s="174"/>
      <c r="AR38" s="24"/>
      <c r="AS38" s="24"/>
    </row>
    <row r="39" spans="1:45" ht="15" customHeight="1" x14ac:dyDescent="0.2">
      <c r="A39" s="3"/>
      <c r="B39" s="215"/>
      <c r="C39" s="216" t="s">
        <v>245</v>
      </c>
      <c r="D39" s="127"/>
      <c r="E39" s="127">
        <v>152</v>
      </c>
      <c r="F39" s="127"/>
      <c r="G39" s="127">
        <v>1548</v>
      </c>
      <c r="H39" s="127"/>
      <c r="I39" s="194"/>
      <c r="J39" s="194"/>
      <c r="K39" s="195"/>
      <c r="L39" s="42"/>
      <c r="M39" s="183"/>
      <c r="N39" s="127"/>
      <c r="O39" s="127"/>
      <c r="P39" s="127"/>
      <c r="Q39" s="127"/>
      <c r="R39" s="127"/>
      <c r="S39" s="127"/>
      <c r="T39" s="127"/>
      <c r="U39" s="195"/>
      <c r="V39" s="42"/>
      <c r="W39" s="196"/>
      <c r="X39" s="182"/>
      <c r="Y39" s="182"/>
      <c r="Z39" s="171"/>
      <c r="AA39" s="171"/>
      <c r="AB39" s="171"/>
      <c r="AC39" s="182"/>
      <c r="AD39" s="171"/>
      <c r="AE39" s="171"/>
      <c r="AF39" s="171"/>
      <c r="AG39" s="182"/>
      <c r="AH39" s="174"/>
      <c r="AI39" s="171"/>
      <c r="AJ39" s="171"/>
      <c r="AK39" s="171"/>
      <c r="AL39" s="171"/>
      <c r="AM39" s="182"/>
      <c r="AN39" s="171"/>
      <c r="AO39" s="171"/>
      <c r="AP39" s="171"/>
      <c r="AQ39" s="174"/>
      <c r="AR39" s="24"/>
      <c r="AS39" s="24"/>
    </row>
    <row r="40" spans="1:45" s="67" customFormat="1" ht="15" customHeight="1" x14ac:dyDescent="0.25">
      <c r="A40" s="66"/>
      <c r="B40" s="175"/>
      <c r="C40" s="177"/>
      <c r="D40" s="177"/>
      <c r="E40" s="177"/>
      <c r="F40" s="177"/>
      <c r="G40" s="177"/>
      <c r="H40" s="198"/>
      <c r="I40" s="198"/>
      <c r="J40" s="198"/>
      <c r="K40" s="199"/>
      <c r="L40" s="42"/>
      <c r="M40" s="175"/>
      <c r="N40" s="177"/>
      <c r="O40" s="177"/>
      <c r="P40" s="177"/>
      <c r="Q40" s="177"/>
      <c r="R40" s="177"/>
      <c r="S40" s="177"/>
      <c r="T40" s="177"/>
      <c r="U40" s="199"/>
      <c r="V40" s="42"/>
      <c r="W40" s="175"/>
      <c r="X40" s="177"/>
      <c r="Y40" s="177"/>
      <c r="Z40" s="177"/>
      <c r="AA40" s="177"/>
      <c r="AB40" s="177"/>
      <c r="AC40" s="177"/>
      <c r="AD40" s="177"/>
      <c r="AE40" s="177"/>
      <c r="AF40" s="198"/>
      <c r="AG40" s="198"/>
      <c r="AH40" s="199"/>
      <c r="AI40" s="177"/>
      <c r="AJ40" s="177"/>
      <c r="AK40" s="177"/>
      <c r="AL40" s="177"/>
      <c r="AM40" s="177"/>
      <c r="AN40" s="177"/>
      <c r="AO40" s="177"/>
      <c r="AP40" s="177"/>
      <c r="AQ40" s="180"/>
      <c r="AR40" s="38"/>
      <c r="AS40" s="43"/>
    </row>
    <row r="41" spans="1:45" s="67" customFormat="1" ht="15" customHeight="1" x14ac:dyDescent="0.25">
      <c r="A41" s="6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200"/>
      <c r="AG41" s="201"/>
      <c r="AH41" s="201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43"/>
    </row>
    <row r="42" spans="1:45" ht="15" customHeight="1" x14ac:dyDescent="0.2">
      <c r="A42" s="3"/>
      <c r="B42" s="186" t="s">
        <v>159</v>
      </c>
      <c r="C42" s="100"/>
      <c r="D42" s="100"/>
      <c r="E42" s="100"/>
      <c r="F42" s="100" t="s">
        <v>149</v>
      </c>
      <c r="G42" s="100" t="s">
        <v>3</v>
      </c>
      <c r="H42" s="100" t="s">
        <v>5</v>
      </c>
      <c r="I42" s="100" t="s">
        <v>6</v>
      </c>
      <c r="J42" s="100" t="s">
        <v>150</v>
      </c>
      <c r="K42" s="187" t="s">
        <v>17</v>
      </c>
      <c r="L42" s="38"/>
      <c r="M42" s="188" t="s">
        <v>151</v>
      </c>
      <c r="N42" s="189"/>
      <c r="O42" s="189"/>
      <c r="P42" s="100" t="s">
        <v>3</v>
      </c>
      <c r="Q42" s="100" t="s">
        <v>5</v>
      </c>
      <c r="R42" s="100" t="s">
        <v>6</v>
      </c>
      <c r="S42" s="100" t="s">
        <v>150</v>
      </c>
      <c r="T42" s="189"/>
      <c r="U42" s="187" t="s">
        <v>17</v>
      </c>
      <c r="V42" s="38"/>
      <c r="W42" s="188" t="s">
        <v>160</v>
      </c>
      <c r="X42" s="189"/>
      <c r="Y42" s="189"/>
      <c r="Z42" s="189"/>
      <c r="AA42" s="189"/>
      <c r="AB42" s="189"/>
      <c r="AC42" s="189"/>
      <c r="AD42" s="189"/>
      <c r="AE42" s="189"/>
      <c r="AF42" s="202"/>
      <c r="AG42" s="202"/>
      <c r="AH42" s="203"/>
      <c r="AI42" s="191" t="s">
        <v>202</v>
      </c>
      <c r="AJ42" s="192"/>
      <c r="AK42" s="192"/>
      <c r="AL42" s="209" t="s">
        <v>3</v>
      </c>
      <c r="AM42" s="209" t="s">
        <v>5</v>
      </c>
      <c r="AN42" s="209" t="s">
        <v>6</v>
      </c>
      <c r="AO42" s="189"/>
      <c r="AP42" s="189"/>
      <c r="AQ42" s="107"/>
      <c r="AR42" s="24"/>
      <c r="AS42" s="24"/>
    </row>
    <row r="43" spans="1:45" ht="15" customHeight="1" x14ac:dyDescent="0.2">
      <c r="A43" s="3"/>
      <c r="B43" s="193">
        <v>2016</v>
      </c>
      <c r="C43" s="127" t="s">
        <v>64</v>
      </c>
      <c r="D43" s="171" t="s">
        <v>34</v>
      </c>
      <c r="E43" s="127"/>
      <c r="F43" s="127">
        <v>15</v>
      </c>
      <c r="G43" s="127">
        <v>2</v>
      </c>
      <c r="H43" s="194">
        <f>PRODUCT((V6+W6)/U6)</f>
        <v>1.5</v>
      </c>
      <c r="I43" s="194">
        <f>PRODUCT(X6/U6)</f>
        <v>0</v>
      </c>
      <c r="J43" s="194">
        <f>PRODUCT(V6+W6+X6)/U6</f>
        <v>1.5</v>
      </c>
      <c r="K43" s="195">
        <f>PRODUCT(Y6/U6)</f>
        <v>2.5</v>
      </c>
      <c r="L43" s="42"/>
      <c r="M43" s="183" t="s">
        <v>161</v>
      </c>
      <c r="N43" s="127"/>
      <c r="O43" s="127">
        <v>20</v>
      </c>
      <c r="P43" s="127" t="s">
        <v>198</v>
      </c>
      <c r="Q43" s="127" t="s">
        <v>184</v>
      </c>
      <c r="R43" s="181"/>
      <c r="S43" s="127" t="s">
        <v>190</v>
      </c>
      <c r="T43" s="204"/>
      <c r="U43" s="195" t="s">
        <v>194</v>
      </c>
      <c r="V43" s="42"/>
      <c r="W43" s="196"/>
      <c r="X43" s="182"/>
      <c r="Y43" s="182"/>
      <c r="Z43" s="171"/>
      <c r="AA43" s="171"/>
      <c r="AB43" s="171"/>
      <c r="AC43" s="182"/>
      <c r="AD43" s="171"/>
      <c r="AE43" s="171"/>
      <c r="AF43" s="171"/>
      <c r="AG43" s="182"/>
      <c r="AH43" s="174"/>
      <c r="AI43" s="171" t="s">
        <v>216</v>
      </c>
      <c r="AJ43" s="171"/>
      <c r="AK43" s="171"/>
      <c r="AL43" s="172">
        <v>37</v>
      </c>
      <c r="AM43" s="172">
        <v>72</v>
      </c>
      <c r="AN43" s="172">
        <v>19</v>
      </c>
      <c r="AO43" s="171"/>
      <c r="AP43" s="171"/>
      <c r="AQ43" s="174"/>
      <c r="AR43" s="24"/>
      <c r="AS43" s="24"/>
    </row>
    <row r="44" spans="1:45" ht="15" customHeight="1" x14ac:dyDescent="0.2">
      <c r="A44" s="3"/>
      <c r="B44" s="193">
        <v>2017</v>
      </c>
      <c r="C44" s="127" t="s">
        <v>64</v>
      </c>
      <c r="D44" s="171" t="s">
        <v>34</v>
      </c>
      <c r="E44" s="127"/>
      <c r="F44" s="127">
        <v>16</v>
      </c>
      <c r="G44" s="127">
        <v>11</v>
      </c>
      <c r="H44" s="194">
        <f t="shared" ref="H44:H47" si="7">PRODUCT((V7+W7)/U7)</f>
        <v>2.1818181818181817</v>
      </c>
      <c r="I44" s="194">
        <f t="shared" ref="I44:I47" si="8">PRODUCT(X7/U7)</f>
        <v>0.45454545454545453</v>
      </c>
      <c r="J44" s="194">
        <f t="shared" ref="J44:J47" si="9">PRODUCT(V7+W7+X7)/U7</f>
        <v>2.6363636363636362</v>
      </c>
      <c r="K44" s="195">
        <f t="shared" ref="K44:K47" si="10">PRODUCT(Y7/U7)</f>
        <v>3.7272727272727271</v>
      </c>
      <c r="L44" s="42"/>
      <c r="M44" s="183" t="s">
        <v>162</v>
      </c>
      <c r="N44" s="127"/>
      <c r="O44" s="127">
        <v>20</v>
      </c>
      <c r="P44" s="127" t="s">
        <v>199</v>
      </c>
      <c r="Q44" s="127" t="s">
        <v>185</v>
      </c>
      <c r="R44" s="127" t="s">
        <v>187</v>
      </c>
      <c r="S44" s="127" t="s">
        <v>191</v>
      </c>
      <c r="T44" s="204"/>
      <c r="U44" s="195" t="s">
        <v>195</v>
      </c>
      <c r="V44" s="42"/>
      <c r="W44" s="196"/>
      <c r="X44" s="182"/>
      <c r="Y44" s="182"/>
      <c r="Z44" s="171"/>
      <c r="AA44" s="171"/>
      <c r="AB44" s="171"/>
      <c r="AC44" s="182"/>
      <c r="AD44" s="171"/>
      <c r="AE44" s="171"/>
      <c r="AF44" s="171"/>
      <c r="AG44" s="182"/>
      <c r="AH44" s="174"/>
      <c r="AI44" s="171" t="s">
        <v>203</v>
      </c>
      <c r="AJ44" s="171"/>
      <c r="AK44" s="171"/>
      <c r="AL44" s="172"/>
      <c r="AM44" s="210">
        <f>PRODUCT(AM43/AL43)</f>
        <v>1.9459459459459461</v>
      </c>
      <c r="AN44" s="210">
        <f>PRODUCT(AN43/AL43)</f>
        <v>0.51351351351351349</v>
      </c>
      <c r="AO44" s="171"/>
      <c r="AP44" s="171"/>
      <c r="AQ44" s="174"/>
      <c r="AR44" s="24"/>
      <c r="AS44" s="24"/>
    </row>
    <row r="45" spans="1:45" ht="15" customHeight="1" x14ac:dyDescent="0.2">
      <c r="A45" s="3"/>
      <c r="B45" s="193">
        <v>2018</v>
      </c>
      <c r="C45" s="127" t="s">
        <v>120</v>
      </c>
      <c r="D45" s="171" t="s">
        <v>34</v>
      </c>
      <c r="E45" s="127"/>
      <c r="F45" s="127">
        <v>17</v>
      </c>
      <c r="G45" s="127">
        <v>8</v>
      </c>
      <c r="H45" s="194">
        <f t="shared" ref="H45:H47" si="11">PRODUCT((V8+W8)/U8)</f>
        <v>2.25</v>
      </c>
      <c r="I45" s="194">
        <f t="shared" ref="I45:I47" si="12">PRODUCT(X8/U8)</f>
        <v>0.625</v>
      </c>
      <c r="J45" s="194">
        <f t="shared" ref="J45:J47" si="13">PRODUCT(V8+W8+X8)/U8</f>
        <v>2.875</v>
      </c>
      <c r="K45" s="195">
        <f t="shared" ref="K45:K47" si="14">PRODUCT(Y8/U8)</f>
        <v>4.625</v>
      </c>
      <c r="L45" s="42"/>
      <c r="M45" s="183" t="s">
        <v>163</v>
      </c>
      <c r="N45" s="127"/>
      <c r="O45" s="127">
        <v>21</v>
      </c>
      <c r="P45" s="127" t="s">
        <v>200</v>
      </c>
      <c r="Q45" s="127" t="s">
        <v>186</v>
      </c>
      <c r="R45" s="127" t="s">
        <v>188</v>
      </c>
      <c r="S45" s="127" t="s">
        <v>192</v>
      </c>
      <c r="T45" s="204"/>
      <c r="U45" s="195" t="s">
        <v>196</v>
      </c>
      <c r="V45" s="42"/>
      <c r="W45" s="196"/>
      <c r="X45" s="182"/>
      <c r="Y45" s="182"/>
      <c r="Z45" s="171"/>
      <c r="AA45" s="171"/>
      <c r="AB45" s="171"/>
      <c r="AC45" s="182"/>
      <c r="AD45" s="171"/>
      <c r="AE45" s="171"/>
      <c r="AF45" s="171"/>
      <c r="AG45" s="182"/>
      <c r="AH45" s="174"/>
      <c r="AI45" s="171"/>
      <c r="AJ45" s="171"/>
      <c r="AK45" s="171"/>
      <c r="AL45" s="171"/>
      <c r="AM45" s="182"/>
      <c r="AN45" s="171"/>
      <c r="AO45" s="171"/>
      <c r="AP45" s="171"/>
      <c r="AQ45" s="174"/>
      <c r="AR45" s="24"/>
      <c r="AS45" s="24"/>
    </row>
    <row r="46" spans="1:45" ht="15" customHeight="1" x14ac:dyDescent="0.2">
      <c r="A46" s="3"/>
      <c r="B46" s="193">
        <v>2019</v>
      </c>
      <c r="C46" s="127" t="s">
        <v>63</v>
      </c>
      <c r="D46" s="171" t="s">
        <v>34</v>
      </c>
      <c r="E46" s="127"/>
      <c r="F46" s="127">
        <v>18</v>
      </c>
      <c r="G46" s="127">
        <v>8</v>
      </c>
      <c r="H46" s="206">
        <f t="shared" si="11"/>
        <v>2.375</v>
      </c>
      <c r="I46" s="206">
        <f t="shared" si="12"/>
        <v>0.75</v>
      </c>
      <c r="J46" s="206">
        <f t="shared" si="13"/>
        <v>3.125</v>
      </c>
      <c r="K46" s="195">
        <f t="shared" si="14"/>
        <v>4.625</v>
      </c>
      <c r="L46" s="42"/>
      <c r="M46" s="183" t="s">
        <v>164</v>
      </c>
      <c r="N46" s="127"/>
      <c r="O46" s="127"/>
      <c r="P46" s="127" t="s">
        <v>201</v>
      </c>
      <c r="Q46" s="127" t="s">
        <v>147</v>
      </c>
      <c r="R46" s="127" t="s">
        <v>189</v>
      </c>
      <c r="S46" s="127" t="s">
        <v>193</v>
      </c>
      <c r="T46" s="204"/>
      <c r="U46" s="195" t="s">
        <v>197</v>
      </c>
      <c r="V46" s="42"/>
      <c r="W46" s="196"/>
      <c r="X46" s="182"/>
      <c r="Y46" s="182"/>
      <c r="Z46" s="171"/>
      <c r="AA46" s="171"/>
      <c r="AB46" s="171"/>
      <c r="AC46" s="182"/>
      <c r="AD46" s="171"/>
      <c r="AE46" s="171"/>
      <c r="AF46" s="171"/>
      <c r="AG46" s="182"/>
      <c r="AH46" s="174"/>
      <c r="AI46" s="171"/>
      <c r="AJ46" s="171"/>
      <c r="AK46" s="171"/>
      <c r="AL46" s="171"/>
      <c r="AM46" s="182"/>
      <c r="AN46" s="171"/>
      <c r="AO46" s="171"/>
      <c r="AP46" s="171"/>
      <c r="AQ46" s="174"/>
      <c r="AR46" s="24"/>
      <c r="AS46" s="24"/>
    </row>
    <row r="47" spans="1:45" ht="15" customHeight="1" x14ac:dyDescent="0.2">
      <c r="A47" s="3"/>
      <c r="B47" s="193">
        <v>2020</v>
      </c>
      <c r="C47" s="127" t="s">
        <v>120</v>
      </c>
      <c r="D47" s="171" t="s">
        <v>34</v>
      </c>
      <c r="E47" s="127"/>
      <c r="F47" s="127">
        <v>19</v>
      </c>
      <c r="G47" s="127">
        <v>8</v>
      </c>
      <c r="H47" s="206">
        <f t="shared" si="11"/>
        <v>1</v>
      </c>
      <c r="I47" s="206">
        <f t="shared" si="12"/>
        <v>0.375</v>
      </c>
      <c r="J47" s="206">
        <f t="shared" si="13"/>
        <v>1.375</v>
      </c>
      <c r="K47" s="207">
        <f t="shared" si="14"/>
        <v>5.25</v>
      </c>
      <c r="L47" s="42"/>
      <c r="M47" s="183" t="s">
        <v>239</v>
      </c>
      <c r="N47" s="127"/>
      <c r="O47" s="127"/>
      <c r="P47" s="103" t="s">
        <v>244</v>
      </c>
      <c r="Q47" s="103" t="s">
        <v>240</v>
      </c>
      <c r="R47" s="103" t="s">
        <v>243</v>
      </c>
      <c r="S47" s="103" t="s">
        <v>241</v>
      </c>
      <c r="T47" s="208"/>
      <c r="U47" s="207" t="s">
        <v>242</v>
      </c>
      <c r="V47" s="42"/>
      <c r="W47" s="196"/>
      <c r="X47" s="182"/>
      <c r="Y47" s="182"/>
      <c r="Z47" s="171"/>
      <c r="AA47" s="171"/>
      <c r="AB47" s="171"/>
      <c r="AC47" s="182"/>
      <c r="AD47" s="171"/>
      <c r="AE47" s="171"/>
      <c r="AF47" s="171"/>
      <c r="AG47" s="182"/>
      <c r="AH47" s="174"/>
      <c r="AI47" s="171"/>
      <c r="AJ47" s="171"/>
      <c r="AK47" s="171"/>
      <c r="AL47" s="171"/>
      <c r="AM47" s="182"/>
      <c r="AN47" s="171"/>
      <c r="AO47" s="171"/>
      <c r="AP47" s="171"/>
      <c r="AQ47" s="174"/>
      <c r="AR47" s="24"/>
      <c r="AS47" s="24"/>
    </row>
    <row r="48" spans="1:45" s="67" customFormat="1" ht="15" customHeight="1" x14ac:dyDescent="0.25">
      <c r="A48" s="66"/>
      <c r="B48" s="175"/>
      <c r="C48" s="177"/>
      <c r="D48" s="177"/>
      <c r="E48" s="177"/>
      <c r="F48" s="177"/>
      <c r="G48" s="177"/>
      <c r="H48" s="198"/>
      <c r="I48" s="198"/>
      <c r="J48" s="198"/>
      <c r="K48" s="199"/>
      <c r="L48" s="42"/>
      <c r="M48" s="175"/>
      <c r="N48" s="177"/>
      <c r="O48" s="177"/>
      <c r="P48" s="177"/>
      <c r="Q48" s="177"/>
      <c r="R48" s="177"/>
      <c r="S48" s="177"/>
      <c r="T48" s="177"/>
      <c r="U48" s="199"/>
      <c r="V48" s="42"/>
      <c r="W48" s="175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80"/>
      <c r="AI48" s="177"/>
      <c r="AJ48" s="177"/>
      <c r="AK48" s="177"/>
      <c r="AL48" s="177"/>
      <c r="AM48" s="177"/>
      <c r="AN48" s="177"/>
      <c r="AO48" s="177"/>
      <c r="AP48" s="177"/>
      <c r="AQ48" s="180"/>
      <c r="AR48" s="38"/>
      <c r="AS48" s="43"/>
    </row>
    <row r="49" spans="1:45" s="67" customFormat="1" ht="15" customHeight="1" x14ac:dyDescent="0.25">
      <c r="A49" s="66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24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43"/>
    </row>
    <row r="50" spans="1:45" s="67" customFormat="1" ht="15" customHeight="1" x14ac:dyDescent="0.25">
      <c r="A50" s="66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24"/>
      <c r="AM50" s="24"/>
      <c r="AN50" s="24"/>
      <c r="AO50" s="38"/>
      <c r="AP50" s="38"/>
      <c r="AQ50" s="38"/>
      <c r="AR50" s="43"/>
      <c r="AS50" s="43"/>
    </row>
    <row r="51" spans="1:45" s="67" customFormat="1" ht="15" customHeight="1" x14ac:dyDescent="0.25">
      <c r="A51" s="66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24"/>
      <c r="AM51" s="24"/>
      <c r="AN51" s="24"/>
      <c r="AO51" s="38"/>
      <c r="AP51" s="38"/>
      <c r="AQ51" s="38"/>
      <c r="AR51" s="43"/>
      <c r="AS51" s="43"/>
    </row>
    <row r="52" spans="1:45" s="67" customFormat="1" ht="15" customHeight="1" x14ac:dyDescent="0.25">
      <c r="A52" s="6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24"/>
      <c r="AM52" s="24"/>
      <c r="AN52" s="24"/>
      <c r="AO52" s="38"/>
      <c r="AP52" s="38"/>
      <c r="AQ52" s="38"/>
      <c r="AR52" s="43"/>
      <c r="AS52" s="43"/>
    </row>
    <row r="53" spans="1:45" s="67" customFormat="1" ht="15" customHeight="1" x14ac:dyDescent="0.25">
      <c r="A53" s="66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24"/>
      <c r="AM53" s="24"/>
      <c r="AN53" s="24"/>
      <c r="AO53" s="38"/>
      <c r="AP53" s="38"/>
      <c r="AQ53" s="38"/>
      <c r="AR53" s="43"/>
      <c r="AS53" s="43"/>
    </row>
    <row r="54" spans="1:45" s="67" customFormat="1" ht="15" customHeight="1" x14ac:dyDescent="0.25">
      <c r="A54" s="66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24"/>
      <c r="AM54" s="24"/>
      <c r="AN54" s="24"/>
      <c r="AO54" s="38"/>
      <c r="AP54" s="38"/>
      <c r="AQ54" s="38"/>
      <c r="AR54" s="43"/>
      <c r="AS54" s="43"/>
    </row>
    <row r="55" spans="1:45" s="67" customFormat="1" ht="15" customHeight="1" x14ac:dyDescent="0.25">
      <c r="A55" s="66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24"/>
      <c r="AM55" s="24"/>
      <c r="AN55" s="24"/>
      <c r="AO55" s="38"/>
      <c r="AP55" s="38"/>
      <c r="AQ55" s="38"/>
      <c r="AR55" s="43"/>
      <c r="AS55" s="43"/>
    </row>
    <row r="56" spans="1:45" s="67" customFormat="1" ht="15" customHeight="1" x14ac:dyDescent="0.25">
      <c r="A56" s="66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24"/>
      <c r="AM56" s="24"/>
      <c r="AN56" s="24"/>
      <c r="AO56" s="38"/>
      <c r="AP56" s="38"/>
      <c r="AQ56" s="38"/>
      <c r="AR56" s="43"/>
      <c r="AS56" s="43"/>
    </row>
    <row r="57" spans="1:45" s="67" customFormat="1" ht="15" customHeight="1" x14ac:dyDescent="0.25">
      <c r="A57" s="66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24"/>
      <c r="AM57" s="24"/>
      <c r="AN57" s="24"/>
      <c r="AO57" s="38"/>
      <c r="AP57" s="38"/>
      <c r="AQ57" s="38"/>
      <c r="AR57" s="43"/>
      <c r="AS57" s="43"/>
    </row>
    <row r="58" spans="1:45" s="67" customFormat="1" ht="15" customHeight="1" x14ac:dyDescent="0.25">
      <c r="A58" s="66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24"/>
      <c r="AM58" s="24"/>
      <c r="AN58" s="24"/>
      <c r="AO58" s="38"/>
      <c r="AP58" s="38"/>
      <c r="AQ58" s="38"/>
      <c r="AR58" s="43"/>
      <c r="AS58" s="43"/>
    </row>
    <row r="59" spans="1:45" s="67" customFormat="1" ht="15" customHeight="1" x14ac:dyDescent="0.25">
      <c r="A59" s="66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24"/>
      <c r="AM59" s="24"/>
      <c r="AN59" s="24"/>
      <c r="AO59" s="38"/>
      <c r="AP59" s="38"/>
      <c r="AQ59" s="38"/>
      <c r="AR59" s="43"/>
      <c r="AS59" s="43"/>
    </row>
    <row r="60" spans="1:45" s="67" customFormat="1" ht="15" customHeight="1" x14ac:dyDescent="0.25">
      <c r="A60" s="66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24"/>
      <c r="AM60" s="24"/>
      <c r="AN60" s="24"/>
      <c r="AO60" s="38"/>
      <c r="AP60" s="38"/>
      <c r="AQ60" s="38"/>
      <c r="AR60" s="43"/>
      <c r="AS60" s="43"/>
    </row>
    <row r="61" spans="1:45" s="67" customFormat="1" ht="15" customHeight="1" x14ac:dyDescent="0.25">
      <c r="A61" s="66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24"/>
      <c r="AM61" s="24"/>
      <c r="AN61" s="24"/>
      <c r="AO61" s="38"/>
      <c r="AP61" s="38"/>
      <c r="AQ61" s="38"/>
      <c r="AR61" s="43"/>
      <c r="AS61" s="43"/>
    </row>
    <row r="62" spans="1:45" s="67" customFormat="1" ht="15" customHeight="1" x14ac:dyDescent="0.25">
      <c r="A62" s="66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24"/>
      <c r="AM62" s="24"/>
      <c r="AN62" s="24"/>
      <c r="AO62" s="38"/>
      <c r="AP62" s="38"/>
      <c r="AQ62" s="38"/>
      <c r="AR62" s="43"/>
      <c r="AS62" s="43"/>
    </row>
    <row r="63" spans="1:45" s="67" customFormat="1" ht="15" customHeight="1" x14ac:dyDescent="0.25">
      <c r="A63" s="66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24"/>
      <c r="AM63" s="24"/>
      <c r="AN63" s="24"/>
      <c r="AO63" s="38"/>
      <c r="AP63" s="38"/>
      <c r="AQ63" s="38"/>
      <c r="AR63" s="43"/>
      <c r="AS63" s="43"/>
    </row>
    <row r="64" spans="1:45" s="67" customFormat="1" ht="15" customHeight="1" x14ac:dyDescent="0.25">
      <c r="A64" s="6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24"/>
      <c r="AM64" s="24"/>
      <c r="AN64" s="24"/>
      <c r="AO64" s="38"/>
      <c r="AP64" s="38"/>
      <c r="AQ64" s="38"/>
      <c r="AR64" s="43"/>
      <c r="AS64" s="43"/>
    </row>
    <row r="65" spans="1:45" s="67" customFormat="1" ht="15" customHeight="1" x14ac:dyDescent="0.25">
      <c r="A65" s="66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24"/>
      <c r="AM65" s="24"/>
      <c r="AN65" s="24"/>
      <c r="AO65" s="38"/>
      <c r="AP65" s="38"/>
      <c r="AQ65" s="38"/>
      <c r="AR65" s="43"/>
      <c r="AS65" s="43"/>
    </row>
    <row r="66" spans="1:45" s="67" customFormat="1" ht="15" customHeight="1" x14ac:dyDescent="0.25">
      <c r="A66" s="66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24"/>
      <c r="AM66" s="24"/>
      <c r="AN66" s="24"/>
      <c r="AO66" s="38"/>
      <c r="AP66" s="38"/>
      <c r="AQ66" s="38"/>
      <c r="AR66" s="43"/>
      <c r="AS66" s="43"/>
    </row>
    <row r="67" spans="1:45" s="67" customFormat="1" ht="15" customHeight="1" x14ac:dyDescent="0.25">
      <c r="A67" s="66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4"/>
      <c r="AM67" s="24"/>
      <c r="AN67" s="24"/>
      <c r="AO67" s="38"/>
      <c r="AP67" s="38"/>
      <c r="AQ67" s="38"/>
      <c r="AR67" s="43"/>
      <c r="AS67" s="43"/>
    </row>
    <row r="68" spans="1:45" s="67" customFormat="1" ht="15" customHeight="1" x14ac:dyDescent="0.25">
      <c r="A68" s="66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4"/>
      <c r="AM68" s="24"/>
      <c r="AN68" s="24"/>
      <c r="AO68" s="38"/>
      <c r="AP68" s="38"/>
      <c r="AQ68" s="38"/>
      <c r="AR68" s="43"/>
      <c r="AS68" s="43"/>
    </row>
    <row r="69" spans="1:45" s="67" customFormat="1" ht="15" customHeight="1" x14ac:dyDescent="0.25">
      <c r="A69" s="66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4"/>
      <c r="AM69" s="24"/>
      <c r="AN69" s="24"/>
      <c r="AO69" s="38"/>
      <c r="AP69" s="38"/>
      <c r="AQ69" s="38"/>
      <c r="AR69" s="43"/>
      <c r="AS69" s="43"/>
    </row>
    <row r="70" spans="1:45" s="67" customFormat="1" ht="15" customHeight="1" x14ac:dyDescent="0.25">
      <c r="A70" s="6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4"/>
      <c r="AM70" s="24"/>
      <c r="AN70" s="24"/>
      <c r="AO70" s="38"/>
      <c r="AP70" s="38"/>
      <c r="AQ70" s="38"/>
      <c r="AR70" s="43"/>
      <c r="AS70" s="43"/>
    </row>
    <row r="71" spans="1:45" s="67" customFormat="1" ht="15" customHeight="1" x14ac:dyDescent="0.25">
      <c r="A71" s="66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4"/>
      <c r="AM71" s="24"/>
      <c r="AN71" s="24"/>
      <c r="AO71" s="38"/>
      <c r="AP71" s="38"/>
      <c r="AQ71" s="38"/>
      <c r="AR71" s="43"/>
      <c r="AS71" s="43"/>
    </row>
    <row r="72" spans="1:45" s="67" customFormat="1" ht="15" customHeight="1" x14ac:dyDescent="0.25">
      <c r="A72" s="66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4"/>
      <c r="AM72" s="24"/>
      <c r="AN72" s="24"/>
      <c r="AO72" s="38"/>
      <c r="AP72" s="38"/>
      <c r="AQ72" s="38"/>
      <c r="AR72" s="43"/>
      <c r="AS72" s="43"/>
    </row>
    <row r="73" spans="1:45" s="67" customFormat="1" ht="15" customHeight="1" x14ac:dyDescent="0.25">
      <c r="A73" s="66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4"/>
      <c r="AM73" s="24"/>
      <c r="AN73" s="24"/>
      <c r="AO73" s="38"/>
      <c r="AP73" s="38"/>
      <c r="AQ73" s="38"/>
      <c r="AR73" s="43"/>
      <c r="AS73" s="43"/>
    </row>
    <row r="74" spans="1:45" s="67" customFormat="1" ht="15" customHeight="1" x14ac:dyDescent="0.25">
      <c r="A74" s="66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4"/>
      <c r="AM74" s="24"/>
      <c r="AN74" s="24"/>
      <c r="AO74" s="38"/>
      <c r="AP74" s="38"/>
      <c r="AQ74" s="38"/>
      <c r="AR74" s="43"/>
      <c r="AS74" s="43"/>
    </row>
    <row r="75" spans="1:45" s="67" customFormat="1" ht="15" customHeight="1" x14ac:dyDescent="0.25">
      <c r="A75" s="66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4"/>
      <c r="AM75" s="24"/>
      <c r="AN75" s="24"/>
      <c r="AO75" s="38"/>
      <c r="AP75" s="38"/>
      <c r="AQ75" s="38"/>
      <c r="AR75" s="43"/>
      <c r="AS75" s="43"/>
    </row>
    <row r="76" spans="1:45" s="67" customFormat="1" ht="15" customHeight="1" x14ac:dyDescent="0.25">
      <c r="A76" s="66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24"/>
      <c r="AM76" s="24"/>
      <c r="AN76" s="24"/>
      <c r="AO76" s="38"/>
      <c r="AP76" s="38"/>
      <c r="AQ76" s="38"/>
      <c r="AR76" s="43"/>
      <c r="AS76" s="43"/>
    </row>
    <row r="77" spans="1:45" s="67" customFormat="1" ht="15" customHeight="1" x14ac:dyDescent="0.25">
      <c r="A77" s="66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24"/>
      <c r="AM77" s="24"/>
      <c r="AN77" s="24"/>
      <c r="AO77" s="38"/>
      <c r="AP77" s="38"/>
      <c r="AQ77" s="38"/>
      <c r="AR77" s="43"/>
      <c r="AS77" s="43"/>
    </row>
    <row r="78" spans="1:45" s="67" customFormat="1" ht="15" customHeight="1" x14ac:dyDescent="0.25">
      <c r="A78" s="66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24"/>
      <c r="AM78" s="24"/>
      <c r="AN78" s="24"/>
      <c r="AO78" s="38"/>
      <c r="AP78" s="38"/>
      <c r="AQ78" s="38"/>
      <c r="AR78" s="43"/>
      <c r="AS78" s="43"/>
    </row>
    <row r="79" spans="1:45" s="67" customFormat="1" ht="15" customHeight="1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24"/>
      <c r="AM79" s="24"/>
      <c r="AN79" s="24"/>
      <c r="AO79" s="38"/>
      <c r="AP79" s="38"/>
      <c r="AQ79" s="38"/>
      <c r="AR79" s="43"/>
      <c r="AS79" s="43"/>
    </row>
    <row r="80" spans="1:45" s="67" customFormat="1" ht="15" customHeight="1" x14ac:dyDescent="0.25">
      <c r="A80" s="66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24"/>
      <c r="AM80" s="24"/>
      <c r="AN80" s="24"/>
      <c r="AO80" s="38"/>
      <c r="AP80" s="38"/>
      <c r="AQ80" s="38"/>
      <c r="AR80" s="43"/>
      <c r="AS80" s="43"/>
    </row>
    <row r="81" spans="1:45" s="67" customFormat="1" ht="15" customHeight="1" x14ac:dyDescent="0.25">
      <c r="A81" s="66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4"/>
      <c r="AM81" s="24"/>
      <c r="AN81" s="24"/>
      <c r="AO81" s="38"/>
      <c r="AP81" s="38"/>
      <c r="AQ81" s="38"/>
      <c r="AR81" s="43"/>
      <c r="AS81" s="43"/>
    </row>
    <row r="82" spans="1:45" s="67" customFormat="1" ht="15" customHeight="1" x14ac:dyDescent="0.25">
      <c r="A82" s="66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4"/>
      <c r="AM82" s="24"/>
      <c r="AN82" s="24"/>
      <c r="AO82" s="38"/>
      <c r="AP82" s="38"/>
      <c r="AQ82" s="38"/>
      <c r="AR82" s="43"/>
      <c r="AS82" s="43"/>
    </row>
    <row r="83" spans="1:45" s="67" customFormat="1" ht="15" customHeight="1" x14ac:dyDescent="0.25">
      <c r="A83" s="66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4"/>
      <c r="AM83" s="24"/>
      <c r="AN83" s="24"/>
      <c r="AO83" s="38"/>
      <c r="AP83" s="38"/>
      <c r="AQ83" s="38"/>
      <c r="AR83" s="43"/>
      <c r="AS83" s="43"/>
    </row>
    <row r="84" spans="1:45" s="67" customFormat="1" ht="15" customHeight="1" x14ac:dyDescent="0.25">
      <c r="A84" s="66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M84" s="24"/>
      <c r="AN84" s="24"/>
      <c r="AO84" s="38"/>
      <c r="AP84" s="38"/>
      <c r="AQ84" s="38"/>
      <c r="AR84" s="43"/>
      <c r="AS84" s="43"/>
    </row>
    <row r="85" spans="1:45" s="67" customFormat="1" ht="15" customHeight="1" x14ac:dyDescent="0.25">
      <c r="A85" s="66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M85" s="24"/>
      <c r="AN85" s="24"/>
      <c r="AO85" s="38"/>
      <c r="AP85" s="38"/>
      <c r="AQ85" s="38"/>
      <c r="AR85" s="43"/>
      <c r="AS85" s="43"/>
    </row>
    <row r="86" spans="1:45" s="67" customFormat="1" ht="15" customHeight="1" x14ac:dyDescent="0.25">
      <c r="A86" s="66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M86" s="24"/>
      <c r="AN86" s="24"/>
      <c r="AO86" s="38"/>
      <c r="AP86" s="38"/>
      <c r="AQ86" s="38"/>
      <c r="AR86" s="43"/>
      <c r="AS86" s="43"/>
    </row>
    <row r="87" spans="1:45" s="67" customFormat="1" ht="15" customHeight="1" x14ac:dyDescent="0.25">
      <c r="A87" s="66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M87" s="24"/>
      <c r="AN87" s="24"/>
      <c r="AO87" s="38"/>
      <c r="AP87" s="38"/>
      <c r="AQ87" s="38"/>
      <c r="AR87" s="43"/>
      <c r="AS87" s="43"/>
    </row>
    <row r="88" spans="1:45" s="67" customFormat="1" ht="15" customHeight="1" x14ac:dyDescent="0.25">
      <c r="A88" s="66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M88" s="24"/>
      <c r="AN88" s="24"/>
      <c r="AO88" s="38"/>
      <c r="AP88" s="38"/>
      <c r="AQ88" s="38"/>
      <c r="AR88" s="43"/>
      <c r="AS88" s="43"/>
    </row>
    <row r="89" spans="1:45" s="67" customFormat="1" ht="15" customHeight="1" x14ac:dyDescent="0.25">
      <c r="A89" s="66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M89" s="24"/>
      <c r="AN89" s="24"/>
      <c r="AO89" s="38"/>
      <c r="AP89" s="38"/>
      <c r="AQ89" s="38"/>
      <c r="AR89" s="43"/>
      <c r="AS89" s="43"/>
    </row>
    <row r="90" spans="1:45" s="67" customFormat="1" ht="15" customHeight="1" x14ac:dyDescent="0.25">
      <c r="A90" s="66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M90" s="24"/>
      <c r="AN90" s="24"/>
      <c r="AO90" s="38"/>
      <c r="AP90" s="38"/>
      <c r="AQ90" s="38"/>
      <c r="AR90" s="43"/>
      <c r="AS90" s="43"/>
    </row>
    <row r="91" spans="1:45" s="67" customFormat="1" ht="15" customHeight="1" x14ac:dyDescent="0.25">
      <c r="A91" s="66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M91" s="24"/>
      <c r="AN91" s="24"/>
      <c r="AO91" s="38"/>
      <c r="AP91" s="38"/>
      <c r="AQ91" s="38"/>
      <c r="AR91" s="43"/>
      <c r="AS91" s="43"/>
    </row>
    <row r="92" spans="1:45" s="67" customFormat="1" ht="15" customHeight="1" x14ac:dyDescent="0.25">
      <c r="A92" s="66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M92" s="24"/>
      <c r="AN92" s="24"/>
      <c r="AO92" s="38"/>
      <c r="AP92" s="38"/>
      <c r="AQ92" s="38"/>
      <c r="AR92" s="43"/>
      <c r="AS92" s="43"/>
    </row>
    <row r="93" spans="1:45" s="67" customFormat="1" ht="15" customHeight="1" x14ac:dyDescent="0.25">
      <c r="A93" s="66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M93" s="24"/>
      <c r="AN93" s="24"/>
      <c r="AO93" s="38"/>
      <c r="AP93" s="38"/>
      <c r="AQ93" s="38"/>
      <c r="AR93" s="43"/>
      <c r="AS93" s="43"/>
    </row>
    <row r="94" spans="1:45" s="67" customFormat="1" ht="15" customHeight="1" x14ac:dyDescent="0.25">
      <c r="A94" s="66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M94" s="24"/>
      <c r="AN94" s="24"/>
      <c r="AO94" s="38"/>
      <c r="AP94" s="38"/>
      <c r="AQ94" s="38"/>
      <c r="AR94" s="43"/>
      <c r="AS94" s="43"/>
    </row>
    <row r="95" spans="1:45" s="67" customFormat="1" ht="15" customHeight="1" x14ac:dyDescent="0.25">
      <c r="A95" s="66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M95" s="24"/>
      <c r="AN95" s="24"/>
      <c r="AO95" s="38"/>
      <c r="AP95" s="38"/>
      <c r="AQ95" s="38"/>
      <c r="AR95" s="43"/>
      <c r="AS95" s="43"/>
    </row>
    <row r="96" spans="1:45" s="67" customFormat="1" ht="15" customHeight="1" x14ac:dyDescent="0.25">
      <c r="A96" s="66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M96" s="24"/>
      <c r="AN96" s="24"/>
      <c r="AO96" s="38"/>
      <c r="AP96" s="38"/>
      <c r="AQ96" s="38"/>
      <c r="AR96" s="43"/>
      <c r="AS96" s="43"/>
    </row>
    <row r="97" spans="1:45" s="67" customFormat="1" ht="15" customHeight="1" x14ac:dyDescent="0.25">
      <c r="A97" s="66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M97" s="24"/>
      <c r="AN97" s="24"/>
      <c r="AO97" s="38"/>
      <c r="AP97" s="38"/>
      <c r="AQ97" s="38"/>
      <c r="AR97" s="43"/>
      <c r="AS97" s="43"/>
    </row>
    <row r="98" spans="1:45" s="67" customFormat="1" ht="15" customHeight="1" x14ac:dyDescent="0.25">
      <c r="A98" s="66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M98" s="24"/>
      <c r="AN98" s="24"/>
      <c r="AO98" s="38"/>
      <c r="AP98" s="38"/>
      <c r="AQ98" s="38"/>
      <c r="AR98" s="43"/>
      <c r="AS98" s="43"/>
    </row>
    <row r="99" spans="1:45" s="67" customFormat="1" ht="15" customHeight="1" x14ac:dyDescent="0.25">
      <c r="A99" s="66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M99" s="24"/>
      <c r="AN99" s="24"/>
      <c r="AO99" s="38"/>
      <c r="AP99" s="38"/>
      <c r="AQ99" s="38"/>
      <c r="AR99" s="43"/>
      <c r="AS99" s="43"/>
    </row>
    <row r="100" spans="1:45" s="67" customFormat="1" ht="15" customHeight="1" x14ac:dyDescent="0.25">
      <c r="A100" s="66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M100" s="24"/>
      <c r="AN100" s="24"/>
      <c r="AO100" s="38"/>
      <c r="AP100" s="38"/>
      <c r="AQ100" s="38"/>
      <c r="AR100" s="43"/>
      <c r="AS100" s="43"/>
    </row>
    <row r="101" spans="1:45" s="67" customFormat="1" ht="15" customHeight="1" x14ac:dyDescent="0.25">
      <c r="A101" s="66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M101" s="24"/>
      <c r="AN101" s="24"/>
      <c r="AO101" s="38"/>
      <c r="AP101" s="38"/>
      <c r="AQ101" s="38"/>
      <c r="AR101" s="43"/>
      <c r="AS101" s="43"/>
    </row>
    <row r="102" spans="1:45" s="67" customFormat="1" ht="15" customHeight="1" x14ac:dyDescent="0.25">
      <c r="A102" s="66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M102" s="24"/>
      <c r="AN102" s="24"/>
      <c r="AO102" s="38"/>
      <c r="AP102" s="38"/>
      <c r="AQ102" s="38"/>
      <c r="AR102" s="43"/>
      <c r="AS102" s="43"/>
    </row>
    <row r="103" spans="1:45" s="67" customFormat="1" ht="15" customHeight="1" x14ac:dyDescent="0.25">
      <c r="A103" s="66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M103" s="24"/>
      <c r="AN103" s="24"/>
      <c r="AO103" s="38"/>
      <c r="AP103" s="38"/>
      <c r="AQ103" s="38"/>
      <c r="AR103" s="43"/>
      <c r="AS103" s="43"/>
    </row>
    <row r="104" spans="1:45" s="67" customFormat="1" ht="15" customHeight="1" x14ac:dyDescent="0.25">
      <c r="A104" s="66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M104" s="24"/>
      <c r="AN104" s="24"/>
      <c r="AO104" s="38"/>
      <c r="AP104" s="38"/>
      <c r="AQ104" s="38"/>
      <c r="AR104" s="43"/>
      <c r="AS104" s="43"/>
    </row>
    <row r="105" spans="1:45" s="67" customFormat="1" ht="15" customHeight="1" x14ac:dyDescent="0.25">
      <c r="A105" s="66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M105" s="24"/>
      <c r="AN105" s="24"/>
      <c r="AO105" s="38"/>
      <c r="AP105" s="38"/>
      <c r="AQ105" s="38"/>
      <c r="AR105" s="43"/>
      <c r="AS105" s="43"/>
    </row>
    <row r="106" spans="1:45" s="67" customFormat="1" ht="15" customHeight="1" x14ac:dyDescent="0.25">
      <c r="A106" s="66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M106" s="24"/>
      <c r="AN106" s="24"/>
      <c r="AO106" s="38"/>
      <c r="AP106" s="38"/>
      <c r="AQ106" s="38"/>
      <c r="AR106" s="43"/>
      <c r="AS106" s="43"/>
    </row>
    <row r="107" spans="1:45" s="67" customFormat="1" ht="15" customHeight="1" x14ac:dyDescent="0.25">
      <c r="A107" s="66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24"/>
      <c r="Q107" s="24"/>
      <c r="R107" s="24"/>
      <c r="S107" s="24"/>
      <c r="T107" s="24"/>
      <c r="U107" s="38"/>
      <c r="V107" s="42"/>
      <c r="W107" s="38"/>
      <c r="X107" s="38"/>
      <c r="Y107" s="24"/>
      <c r="Z107" s="24"/>
      <c r="AA107" s="24"/>
      <c r="AB107" s="24"/>
      <c r="AC107" s="24"/>
      <c r="AD107" s="24"/>
      <c r="AE107" s="24"/>
      <c r="AF107" s="24"/>
      <c r="AG107" s="24"/>
      <c r="AH107" s="62"/>
      <c r="AI107" s="38"/>
      <c r="AJ107" s="38"/>
      <c r="AK107" s="24"/>
      <c r="AL107" s="24"/>
      <c r="AM107" s="24"/>
      <c r="AN107" s="24"/>
      <c r="AO107" s="24"/>
      <c r="AP107" s="24"/>
      <c r="AQ107" s="24"/>
      <c r="AR107" s="4"/>
    </row>
    <row r="108" spans="1:45" s="67" customFormat="1" ht="15" customHeight="1" x14ac:dyDescent="0.25">
      <c r="A108" s="66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24"/>
      <c r="Q108" s="24"/>
      <c r="R108" s="24"/>
      <c r="S108" s="24"/>
      <c r="T108" s="24"/>
      <c r="U108" s="38"/>
      <c r="V108" s="42"/>
      <c r="W108" s="38"/>
      <c r="X108" s="38"/>
      <c r="Y108" s="24"/>
      <c r="Z108" s="24"/>
      <c r="AA108" s="24"/>
      <c r="AB108" s="24"/>
      <c r="AC108" s="24"/>
      <c r="AD108" s="24"/>
      <c r="AE108" s="24"/>
      <c r="AF108" s="24"/>
      <c r="AG108" s="24"/>
      <c r="AH108" s="62"/>
      <c r="AI108" s="38"/>
      <c r="AJ108" s="38"/>
      <c r="AK108" s="24"/>
      <c r="AL108" s="24"/>
      <c r="AM108" s="24"/>
      <c r="AN108" s="24"/>
      <c r="AO108" s="24"/>
      <c r="AP108" s="24"/>
      <c r="AQ108" s="24"/>
      <c r="AR108" s="4"/>
    </row>
    <row r="109" spans="1:45" s="67" customFormat="1" ht="15" customHeight="1" x14ac:dyDescent="0.25">
      <c r="A109" s="66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24"/>
      <c r="Q109" s="24"/>
      <c r="R109" s="24"/>
      <c r="S109" s="24"/>
      <c r="T109" s="24"/>
      <c r="U109" s="38"/>
      <c r="V109" s="42"/>
      <c r="W109" s="38"/>
      <c r="X109" s="38"/>
      <c r="Y109" s="24"/>
      <c r="Z109" s="24"/>
      <c r="AA109" s="24"/>
      <c r="AB109" s="24"/>
      <c r="AC109" s="24"/>
      <c r="AD109" s="24"/>
      <c r="AE109" s="24"/>
      <c r="AF109" s="24"/>
      <c r="AG109" s="24"/>
      <c r="AH109" s="62"/>
      <c r="AI109" s="38"/>
      <c r="AJ109" s="38"/>
      <c r="AK109" s="24"/>
      <c r="AL109" s="24"/>
      <c r="AM109" s="24"/>
      <c r="AN109" s="24"/>
      <c r="AO109" s="24"/>
      <c r="AP109" s="24"/>
      <c r="AQ109" s="24"/>
      <c r="AR109" s="4"/>
    </row>
    <row r="110" spans="1:45" s="67" customFormat="1" ht="15" customHeight="1" x14ac:dyDescent="0.25">
      <c r="A110" s="66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24"/>
      <c r="Q110" s="24"/>
      <c r="R110" s="24"/>
      <c r="S110" s="24"/>
      <c r="T110" s="24"/>
      <c r="U110" s="38"/>
      <c r="V110" s="42"/>
      <c r="W110" s="38"/>
      <c r="X110" s="38"/>
      <c r="Y110" s="24"/>
      <c r="Z110" s="24"/>
      <c r="AA110" s="24"/>
      <c r="AB110" s="24"/>
      <c r="AC110" s="24"/>
      <c r="AD110" s="24"/>
      <c r="AE110" s="24"/>
      <c r="AF110" s="24"/>
      <c r="AG110" s="24"/>
      <c r="AH110" s="62"/>
      <c r="AI110" s="38"/>
      <c r="AJ110" s="38"/>
      <c r="AK110" s="24"/>
      <c r="AL110" s="24"/>
      <c r="AM110" s="24"/>
      <c r="AN110" s="24"/>
      <c r="AO110" s="24"/>
      <c r="AP110" s="24"/>
      <c r="AQ110" s="24"/>
      <c r="AR110" s="4"/>
    </row>
    <row r="111" spans="1:45" s="67" customFormat="1" ht="15" customHeight="1" x14ac:dyDescent="0.25">
      <c r="A111" s="66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24"/>
      <c r="Q111" s="24"/>
      <c r="R111" s="24"/>
      <c r="S111" s="24"/>
      <c r="T111" s="24"/>
      <c r="U111" s="38"/>
      <c r="V111" s="42"/>
      <c r="W111" s="38"/>
      <c r="X111" s="38"/>
      <c r="Y111" s="24"/>
      <c r="Z111" s="24"/>
      <c r="AA111" s="24"/>
      <c r="AB111" s="24"/>
      <c r="AC111" s="24"/>
      <c r="AD111" s="24"/>
      <c r="AE111" s="24"/>
      <c r="AF111" s="24"/>
      <c r="AG111" s="24"/>
      <c r="AH111" s="62"/>
      <c r="AI111" s="38"/>
      <c r="AJ111" s="38"/>
      <c r="AK111" s="24"/>
      <c r="AL111" s="24"/>
      <c r="AM111" s="24"/>
      <c r="AN111" s="24"/>
      <c r="AO111" s="24"/>
      <c r="AP111" s="24"/>
      <c r="AQ111" s="24"/>
      <c r="AR111" s="4"/>
    </row>
    <row r="112" spans="1:45" s="67" customFormat="1" ht="15" customHeight="1" x14ac:dyDescent="0.25">
      <c r="A112" s="66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24"/>
      <c r="Q112" s="24"/>
      <c r="R112" s="24"/>
      <c r="S112" s="24"/>
      <c r="T112" s="24"/>
      <c r="U112" s="38"/>
      <c r="V112" s="42"/>
      <c r="W112" s="38"/>
      <c r="X112" s="38"/>
      <c r="Y112" s="24"/>
      <c r="Z112" s="24"/>
      <c r="AA112" s="24"/>
      <c r="AB112" s="24"/>
      <c r="AC112" s="24"/>
      <c r="AD112" s="24"/>
      <c r="AE112" s="24"/>
      <c r="AF112" s="24"/>
      <c r="AG112" s="24"/>
      <c r="AH112" s="62"/>
      <c r="AI112" s="38"/>
      <c r="AJ112" s="38"/>
      <c r="AK112" s="24"/>
      <c r="AL112" s="24"/>
      <c r="AM112" s="24"/>
      <c r="AN112" s="24"/>
      <c r="AO112" s="24"/>
      <c r="AP112" s="24"/>
      <c r="AQ112" s="24"/>
      <c r="AR112" s="4"/>
    </row>
    <row r="113" spans="1:44" s="67" customFormat="1" ht="15" customHeight="1" x14ac:dyDescent="0.25">
      <c r="A113" s="66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24"/>
      <c r="Q113" s="24"/>
      <c r="R113" s="24"/>
      <c r="S113" s="24"/>
      <c r="T113" s="24"/>
      <c r="U113" s="38"/>
      <c r="V113" s="42"/>
      <c r="W113" s="38"/>
      <c r="X113" s="38"/>
      <c r="Y113" s="24"/>
      <c r="Z113" s="24"/>
      <c r="AA113" s="24"/>
      <c r="AB113" s="24"/>
      <c r="AC113" s="24"/>
      <c r="AD113" s="24"/>
      <c r="AE113" s="24"/>
      <c r="AF113" s="24"/>
      <c r="AG113" s="24"/>
      <c r="AH113" s="62"/>
      <c r="AI113" s="38"/>
      <c r="AJ113" s="38"/>
      <c r="AK113" s="24"/>
      <c r="AL113" s="24"/>
      <c r="AM113" s="24"/>
      <c r="AN113" s="24"/>
      <c r="AO113" s="24"/>
      <c r="AP113" s="24"/>
      <c r="AQ113" s="24"/>
      <c r="AR113" s="4"/>
    </row>
    <row r="114" spans="1:44" s="67" customFormat="1" ht="15" customHeight="1" x14ac:dyDescent="0.25">
      <c r="A114" s="66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24"/>
      <c r="Q114" s="24"/>
      <c r="R114" s="24"/>
      <c r="S114" s="24"/>
      <c r="T114" s="24"/>
      <c r="U114" s="38"/>
      <c r="V114" s="42"/>
      <c r="W114" s="38"/>
      <c r="X114" s="38"/>
      <c r="Y114" s="24"/>
      <c r="Z114" s="24"/>
      <c r="AA114" s="24"/>
      <c r="AB114" s="24"/>
      <c r="AC114" s="24"/>
      <c r="AD114" s="24"/>
      <c r="AE114" s="24"/>
      <c r="AF114" s="24"/>
      <c r="AG114" s="24"/>
      <c r="AH114" s="62"/>
      <c r="AI114" s="38"/>
      <c r="AJ114" s="38"/>
      <c r="AK114" s="24"/>
      <c r="AL114" s="24"/>
      <c r="AM114" s="24"/>
      <c r="AN114" s="24"/>
      <c r="AO114" s="24"/>
      <c r="AP114" s="24"/>
      <c r="AQ114" s="24"/>
      <c r="AR114" s="4"/>
    </row>
    <row r="115" spans="1:44" s="67" customFormat="1" ht="15" customHeight="1" x14ac:dyDescent="0.25">
      <c r="A115" s="66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24"/>
      <c r="Q115" s="24"/>
      <c r="R115" s="24"/>
      <c r="S115" s="24"/>
      <c r="T115" s="24"/>
      <c r="U115" s="38"/>
      <c r="V115" s="42"/>
      <c r="W115" s="38"/>
      <c r="X115" s="38"/>
      <c r="Y115" s="24"/>
      <c r="Z115" s="24"/>
      <c r="AA115" s="24"/>
      <c r="AB115" s="24"/>
      <c r="AC115" s="24"/>
      <c r="AD115" s="24"/>
      <c r="AE115" s="24"/>
      <c r="AF115" s="24"/>
      <c r="AG115" s="24"/>
      <c r="AH115" s="62"/>
      <c r="AI115" s="38"/>
      <c r="AJ115" s="38"/>
      <c r="AK115" s="24"/>
      <c r="AL115" s="24"/>
      <c r="AM115" s="24"/>
      <c r="AN115" s="24"/>
      <c r="AO115" s="24"/>
      <c r="AP115" s="24"/>
      <c r="AQ115" s="24"/>
      <c r="AR115" s="4"/>
    </row>
    <row r="116" spans="1:44" s="67" customFormat="1" ht="15" customHeight="1" x14ac:dyDescent="0.25">
      <c r="A116" s="66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24"/>
      <c r="Q116" s="24"/>
      <c r="R116" s="24"/>
      <c r="S116" s="24"/>
      <c r="T116" s="24"/>
      <c r="U116" s="38"/>
      <c r="V116" s="42"/>
      <c r="W116" s="38"/>
      <c r="X116" s="38"/>
      <c r="Y116" s="24"/>
      <c r="Z116" s="24"/>
      <c r="AA116" s="24"/>
      <c r="AB116" s="24"/>
      <c r="AC116" s="24"/>
      <c r="AD116" s="24"/>
      <c r="AE116" s="24"/>
      <c r="AF116" s="24"/>
      <c r="AG116" s="24"/>
      <c r="AH116" s="62"/>
      <c r="AI116" s="38"/>
      <c r="AJ116" s="38"/>
      <c r="AK116" s="24"/>
      <c r="AL116" s="24"/>
      <c r="AM116" s="24"/>
      <c r="AN116" s="24"/>
      <c r="AO116" s="24"/>
      <c r="AP116" s="24"/>
      <c r="AQ116" s="24"/>
      <c r="AR116" s="4"/>
    </row>
    <row r="117" spans="1:44" s="67" customFormat="1" ht="15" customHeight="1" x14ac:dyDescent="0.25">
      <c r="A117" s="66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24"/>
      <c r="Q117" s="24"/>
      <c r="R117" s="24"/>
      <c r="S117" s="24"/>
      <c r="T117" s="24"/>
      <c r="U117" s="38"/>
      <c r="V117" s="42"/>
      <c r="W117" s="38"/>
      <c r="X117" s="38"/>
      <c r="Y117" s="24"/>
      <c r="Z117" s="24"/>
      <c r="AA117" s="24"/>
      <c r="AB117" s="24"/>
      <c r="AC117" s="24"/>
      <c r="AD117" s="24"/>
      <c r="AE117" s="24"/>
      <c r="AF117" s="24"/>
      <c r="AG117" s="24"/>
      <c r="AH117" s="62"/>
      <c r="AI117" s="38"/>
      <c r="AJ117" s="38"/>
      <c r="AK117" s="24"/>
      <c r="AL117" s="24"/>
      <c r="AM117" s="24"/>
      <c r="AN117" s="24"/>
      <c r="AO117" s="24"/>
      <c r="AP117" s="24"/>
      <c r="AQ117" s="24"/>
      <c r="AR117" s="4"/>
    </row>
    <row r="118" spans="1:44" s="67" customFormat="1" ht="15" customHeight="1" x14ac:dyDescent="0.25">
      <c r="A118" s="66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24"/>
      <c r="Q118" s="24"/>
      <c r="R118" s="24"/>
      <c r="S118" s="24"/>
      <c r="T118" s="24"/>
      <c r="U118" s="38"/>
      <c r="V118" s="42"/>
      <c r="W118" s="38"/>
      <c r="X118" s="38"/>
      <c r="Y118" s="24"/>
      <c r="Z118" s="24"/>
      <c r="AA118" s="24"/>
      <c r="AB118" s="24"/>
      <c r="AC118" s="24"/>
      <c r="AD118" s="24"/>
      <c r="AE118" s="24"/>
      <c r="AF118" s="24"/>
      <c r="AG118" s="24"/>
      <c r="AH118" s="62"/>
      <c r="AI118" s="38"/>
      <c r="AJ118" s="38"/>
      <c r="AK118" s="24"/>
      <c r="AL118" s="24"/>
      <c r="AM118" s="24"/>
      <c r="AN118" s="24"/>
      <c r="AO118" s="24"/>
      <c r="AP118" s="24"/>
      <c r="AQ118" s="24"/>
      <c r="AR118" s="4"/>
    </row>
    <row r="119" spans="1:44" s="67" customFormat="1" ht="15" customHeight="1" x14ac:dyDescent="0.25">
      <c r="A119" s="66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24"/>
      <c r="Q119" s="24"/>
      <c r="R119" s="24"/>
      <c r="S119" s="24"/>
      <c r="T119" s="24"/>
      <c r="U119" s="38"/>
      <c r="V119" s="42"/>
      <c r="W119" s="38"/>
      <c r="X119" s="38"/>
      <c r="Y119" s="24"/>
      <c r="Z119" s="24"/>
      <c r="AA119" s="24"/>
      <c r="AB119" s="24"/>
      <c r="AC119" s="24"/>
      <c r="AD119" s="24"/>
      <c r="AE119" s="24"/>
      <c r="AF119" s="24"/>
      <c r="AG119" s="24"/>
      <c r="AH119" s="62"/>
      <c r="AI119" s="38"/>
      <c r="AJ119" s="38"/>
      <c r="AK119" s="24"/>
      <c r="AL119" s="24"/>
      <c r="AM119" s="24"/>
      <c r="AN119" s="24"/>
      <c r="AO119" s="24"/>
      <c r="AP119" s="24"/>
      <c r="AQ119" s="24"/>
      <c r="AR119" s="4"/>
    </row>
    <row r="120" spans="1:44" s="67" customFormat="1" ht="15" customHeight="1" x14ac:dyDescent="0.25">
      <c r="A120" s="66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24"/>
      <c r="Q120" s="24"/>
      <c r="R120" s="24"/>
      <c r="S120" s="24"/>
      <c r="T120" s="24"/>
      <c r="U120" s="38"/>
      <c r="V120" s="42"/>
      <c r="W120" s="38"/>
      <c r="X120" s="38"/>
      <c r="Y120" s="24"/>
      <c r="Z120" s="24"/>
      <c r="AA120" s="24"/>
      <c r="AB120" s="24"/>
      <c r="AC120" s="24"/>
      <c r="AD120" s="24"/>
      <c r="AE120" s="24"/>
      <c r="AF120" s="24"/>
      <c r="AG120" s="24"/>
      <c r="AH120" s="62"/>
      <c r="AI120" s="38"/>
      <c r="AJ120" s="38"/>
      <c r="AK120" s="24"/>
      <c r="AL120" s="24"/>
      <c r="AM120" s="24"/>
      <c r="AN120" s="24"/>
      <c r="AO120" s="24"/>
      <c r="AP120" s="24"/>
      <c r="AQ120" s="24"/>
      <c r="AR120" s="4"/>
    </row>
    <row r="121" spans="1:44" s="67" customFormat="1" ht="15" customHeight="1" x14ac:dyDescent="0.25">
      <c r="A121" s="66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24"/>
      <c r="Q121" s="24"/>
      <c r="R121" s="24"/>
      <c r="S121" s="24"/>
      <c r="T121" s="24"/>
      <c r="U121" s="38"/>
      <c r="V121" s="42"/>
      <c r="W121" s="38"/>
      <c r="X121" s="38"/>
      <c r="Y121" s="24"/>
      <c r="Z121" s="24"/>
      <c r="AA121" s="24"/>
      <c r="AB121" s="24"/>
      <c r="AC121" s="24"/>
      <c r="AD121" s="24"/>
      <c r="AE121" s="24"/>
      <c r="AF121" s="24"/>
      <c r="AG121" s="24"/>
      <c r="AH121" s="62"/>
      <c r="AI121" s="38"/>
      <c r="AJ121" s="38"/>
      <c r="AK121" s="24"/>
      <c r="AL121" s="24"/>
      <c r="AM121" s="24"/>
      <c r="AN121" s="24"/>
      <c r="AO121" s="24"/>
      <c r="AP121" s="24"/>
      <c r="AQ121" s="24"/>
      <c r="AR121" s="4"/>
    </row>
    <row r="122" spans="1:44" s="67" customFormat="1" ht="15" customHeight="1" x14ac:dyDescent="0.25">
      <c r="A122" s="66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24"/>
      <c r="Q122" s="24"/>
      <c r="R122" s="24"/>
      <c r="S122" s="24"/>
      <c r="T122" s="24"/>
      <c r="U122" s="38"/>
      <c r="V122" s="42"/>
      <c r="W122" s="38"/>
      <c r="X122" s="38"/>
      <c r="Y122" s="24"/>
      <c r="Z122" s="24"/>
      <c r="AA122" s="24"/>
      <c r="AB122" s="24"/>
      <c r="AC122" s="24"/>
      <c r="AD122" s="24"/>
      <c r="AE122" s="24"/>
      <c r="AF122" s="24"/>
      <c r="AG122" s="24"/>
      <c r="AH122" s="62"/>
      <c r="AI122" s="38"/>
      <c r="AJ122" s="38"/>
      <c r="AK122" s="24"/>
      <c r="AL122" s="24"/>
      <c r="AM122" s="24"/>
      <c r="AN122" s="24"/>
      <c r="AO122" s="24"/>
      <c r="AP122" s="24"/>
      <c r="AQ122" s="24"/>
      <c r="AR122" s="4"/>
    </row>
    <row r="123" spans="1:44" s="67" customFormat="1" ht="15" customHeight="1" x14ac:dyDescent="0.25">
      <c r="A123" s="66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24"/>
      <c r="Q123" s="24"/>
      <c r="R123" s="24"/>
      <c r="S123" s="24"/>
      <c r="T123" s="24"/>
      <c r="U123" s="38"/>
      <c r="V123" s="42"/>
      <c r="W123" s="38"/>
      <c r="X123" s="38"/>
      <c r="Y123" s="24"/>
      <c r="Z123" s="24"/>
      <c r="AA123" s="24"/>
      <c r="AB123" s="24"/>
      <c r="AC123" s="24"/>
      <c r="AD123" s="24"/>
      <c r="AE123" s="24"/>
      <c r="AF123" s="24"/>
      <c r="AG123" s="24"/>
      <c r="AH123" s="62"/>
      <c r="AI123" s="38"/>
      <c r="AJ123" s="38"/>
      <c r="AK123" s="24"/>
      <c r="AL123" s="24"/>
      <c r="AM123" s="24"/>
      <c r="AN123" s="24"/>
      <c r="AO123" s="24"/>
      <c r="AP123" s="24"/>
      <c r="AQ123" s="24"/>
      <c r="AR123" s="4"/>
    </row>
    <row r="124" spans="1:44" s="67" customFormat="1" ht="15" customHeight="1" x14ac:dyDescent="0.25">
      <c r="A124" s="66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24"/>
      <c r="Q124" s="24"/>
      <c r="R124" s="24"/>
      <c r="S124" s="24"/>
      <c r="T124" s="24"/>
      <c r="U124" s="38"/>
      <c r="V124" s="42"/>
      <c r="W124" s="38"/>
      <c r="X124" s="38"/>
      <c r="Y124" s="24"/>
      <c r="Z124" s="24"/>
      <c r="AA124" s="24"/>
      <c r="AB124" s="24"/>
      <c r="AC124" s="24"/>
      <c r="AD124" s="24"/>
      <c r="AE124" s="24"/>
      <c r="AF124" s="24"/>
      <c r="AG124" s="24"/>
      <c r="AH124" s="62"/>
      <c r="AI124" s="38"/>
      <c r="AJ124" s="38"/>
      <c r="AK124" s="24"/>
      <c r="AL124" s="24"/>
      <c r="AM124" s="24"/>
      <c r="AN124" s="24"/>
      <c r="AO124" s="24"/>
      <c r="AP124" s="24"/>
      <c r="AQ124" s="24"/>
      <c r="AR124" s="4"/>
    </row>
    <row r="125" spans="1:44" s="67" customFormat="1" ht="15" customHeight="1" x14ac:dyDescent="0.25">
      <c r="A125" s="66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24"/>
      <c r="Q125" s="24"/>
      <c r="R125" s="24"/>
      <c r="S125" s="24"/>
      <c r="T125" s="24"/>
      <c r="U125" s="38"/>
      <c r="V125" s="42"/>
      <c r="W125" s="38"/>
      <c r="X125" s="38"/>
      <c r="Y125" s="24"/>
      <c r="Z125" s="24"/>
      <c r="AA125" s="24"/>
      <c r="AB125" s="24"/>
      <c r="AC125" s="24"/>
      <c r="AD125" s="24"/>
      <c r="AE125" s="24"/>
      <c r="AF125" s="24"/>
      <c r="AG125" s="24"/>
      <c r="AH125" s="62"/>
      <c r="AI125" s="38"/>
      <c r="AJ125" s="38"/>
      <c r="AK125" s="24"/>
      <c r="AL125" s="24"/>
      <c r="AM125" s="24"/>
      <c r="AN125" s="24"/>
      <c r="AO125" s="24"/>
      <c r="AP125" s="24"/>
      <c r="AQ125" s="24"/>
      <c r="AR125" s="4"/>
    </row>
    <row r="126" spans="1:44" s="67" customFormat="1" ht="15" customHeight="1" x14ac:dyDescent="0.25">
      <c r="A126" s="66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24"/>
      <c r="Q126" s="24"/>
      <c r="R126" s="24"/>
      <c r="S126" s="24"/>
      <c r="T126" s="24"/>
      <c r="U126" s="38"/>
      <c r="V126" s="42"/>
      <c r="W126" s="38"/>
      <c r="X126" s="38"/>
      <c r="Y126" s="24"/>
      <c r="Z126" s="24"/>
      <c r="AA126" s="24"/>
      <c r="AB126" s="24"/>
      <c r="AC126" s="24"/>
      <c r="AD126" s="24"/>
      <c r="AE126" s="24"/>
      <c r="AF126" s="24"/>
      <c r="AG126" s="24"/>
      <c r="AH126" s="62"/>
      <c r="AI126" s="38"/>
      <c r="AJ126" s="38"/>
      <c r="AK126" s="24"/>
      <c r="AL126" s="24"/>
      <c r="AM126" s="24"/>
      <c r="AN126" s="24"/>
      <c r="AO126" s="24"/>
      <c r="AP126" s="24"/>
      <c r="AQ126" s="24"/>
      <c r="AR126" s="4"/>
    </row>
    <row r="127" spans="1:44" s="67" customFormat="1" ht="15" customHeight="1" x14ac:dyDescent="0.25">
      <c r="A127" s="66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24"/>
      <c r="Q127" s="24"/>
      <c r="R127" s="24"/>
      <c r="S127" s="24"/>
      <c r="T127" s="24"/>
      <c r="U127" s="38"/>
      <c r="V127" s="42"/>
      <c r="W127" s="38"/>
      <c r="X127" s="38"/>
      <c r="Y127" s="24"/>
      <c r="Z127" s="24"/>
      <c r="AA127" s="24"/>
      <c r="AB127" s="24"/>
      <c r="AC127" s="24"/>
      <c r="AD127" s="24"/>
      <c r="AE127" s="24"/>
      <c r="AF127" s="24"/>
      <c r="AG127" s="24"/>
      <c r="AH127" s="62"/>
      <c r="AI127" s="38"/>
      <c r="AJ127" s="38"/>
      <c r="AK127" s="24"/>
      <c r="AL127" s="24"/>
      <c r="AM127" s="24"/>
      <c r="AN127" s="24"/>
      <c r="AO127" s="24"/>
      <c r="AP127" s="24"/>
      <c r="AQ127" s="24"/>
      <c r="AR127" s="4"/>
    </row>
    <row r="128" spans="1:44" s="67" customFormat="1" ht="15" customHeight="1" x14ac:dyDescent="0.25">
      <c r="A128" s="66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24"/>
      <c r="Q128" s="24"/>
      <c r="R128" s="24"/>
      <c r="S128" s="24"/>
      <c r="T128" s="24"/>
      <c r="U128" s="38"/>
      <c r="V128" s="42"/>
      <c r="W128" s="38"/>
      <c r="X128" s="38"/>
      <c r="Y128" s="24"/>
      <c r="Z128" s="24"/>
      <c r="AA128" s="24"/>
      <c r="AB128" s="24"/>
      <c r="AC128" s="24"/>
      <c r="AD128" s="24"/>
      <c r="AE128" s="24"/>
      <c r="AF128" s="24"/>
      <c r="AG128" s="24"/>
      <c r="AH128" s="62"/>
      <c r="AI128" s="38"/>
      <c r="AJ128" s="38"/>
      <c r="AK128" s="24"/>
      <c r="AL128" s="24"/>
      <c r="AM128" s="24"/>
      <c r="AN128" s="24"/>
      <c r="AO128" s="24"/>
      <c r="AP128" s="24"/>
      <c r="AQ128" s="24"/>
      <c r="AR128" s="4"/>
    </row>
    <row r="129" spans="1:44" s="67" customFormat="1" ht="15" customHeight="1" x14ac:dyDescent="0.25">
      <c r="A129" s="66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24"/>
      <c r="Q129" s="24"/>
      <c r="R129" s="24"/>
      <c r="S129" s="24"/>
      <c r="T129" s="24"/>
      <c r="U129" s="38"/>
      <c r="V129" s="42"/>
      <c r="W129" s="38"/>
      <c r="X129" s="38"/>
      <c r="Y129" s="24"/>
      <c r="Z129" s="24"/>
      <c r="AA129" s="24"/>
      <c r="AB129" s="24"/>
      <c r="AC129" s="24"/>
      <c r="AD129" s="24"/>
      <c r="AE129" s="24"/>
      <c r="AF129" s="24"/>
      <c r="AG129" s="24"/>
      <c r="AH129" s="62"/>
      <c r="AI129" s="38"/>
      <c r="AJ129" s="38"/>
      <c r="AK129" s="24"/>
      <c r="AL129" s="24"/>
      <c r="AM129" s="24"/>
      <c r="AN129" s="24"/>
      <c r="AO129" s="24"/>
      <c r="AP129" s="24"/>
      <c r="AQ129" s="24"/>
      <c r="AR129" s="4"/>
    </row>
    <row r="130" spans="1:44" s="67" customFormat="1" ht="15" customHeight="1" x14ac:dyDescent="0.25">
      <c r="A130" s="66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24"/>
      <c r="Q130" s="24"/>
      <c r="R130" s="24"/>
      <c r="S130" s="24"/>
      <c r="T130" s="24"/>
      <c r="U130" s="38"/>
      <c r="V130" s="42"/>
      <c r="W130" s="38"/>
      <c r="X130" s="38"/>
      <c r="Y130" s="24"/>
      <c r="Z130" s="24"/>
      <c r="AA130" s="24"/>
      <c r="AB130" s="24"/>
      <c r="AC130" s="24"/>
      <c r="AD130" s="24"/>
      <c r="AE130" s="24"/>
      <c r="AF130" s="24"/>
      <c r="AG130" s="24"/>
      <c r="AH130" s="62"/>
      <c r="AI130" s="38"/>
      <c r="AJ130" s="38"/>
      <c r="AK130" s="24"/>
      <c r="AL130" s="24"/>
      <c r="AM130" s="24"/>
      <c r="AN130" s="24"/>
      <c r="AO130" s="24"/>
      <c r="AP130" s="24"/>
      <c r="AQ130" s="24"/>
      <c r="AR130" s="4"/>
    </row>
    <row r="131" spans="1:44" s="67" customFormat="1" ht="15" customHeight="1" x14ac:dyDescent="0.25">
      <c r="A131" s="66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24"/>
      <c r="Q131" s="24"/>
      <c r="R131" s="24"/>
      <c r="S131" s="24"/>
      <c r="T131" s="24"/>
      <c r="U131" s="38"/>
      <c r="V131" s="42"/>
      <c r="W131" s="38"/>
      <c r="X131" s="38"/>
      <c r="Y131" s="24"/>
      <c r="Z131" s="24"/>
      <c r="AA131" s="24"/>
      <c r="AB131" s="24"/>
      <c r="AC131" s="24"/>
      <c r="AD131" s="24"/>
      <c r="AE131" s="24"/>
      <c r="AF131" s="24"/>
      <c r="AG131" s="24"/>
      <c r="AH131" s="62"/>
      <c r="AI131" s="38"/>
      <c r="AJ131" s="38"/>
      <c r="AK131" s="24"/>
      <c r="AL131" s="24"/>
      <c r="AM131" s="24"/>
      <c r="AN131" s="24"/>
      <c r="AO131" s="24"/>
      <c r="AP131" s="24"/>
      <c r="AQ131" s="24"/>
      <c r="AR131" s="4"/>
    </row>
    <row r="132" spans="1:44" s="67" customFormat="1" ht="15" customHeight="1" x14ac:dyDescent="0.25">
      <c r="A132" s="66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24"/>
      <c r="Q132" s="24"/>
      <c r="R132" s="24"/>
      <c r="S132" s="24"/>
      <c r="T132" s="24"/>
      <c r="U132" s="38"/>
      <c r="V132" s="42"/>
      <c r="W132" s="38"/>
      <c r="X132" s="38"/>
      <c r="Y132" s="24"/>
      <c r="Z132" s="24"/>
      <c r="AA132" s="24"/>
      <c r="AB132" s="24"/>
      <c r="AC132" s="24"/>
      <c r="AD132" s="24"/>
      <c r="AE132" s="24"/>
      <c r="AF132" s="24"/>
      <c r="AG132" s="24"/>
      <c r="AH132" s="62"/>
      <c r="AI132" s="38"/>
      <c r="AJ132" s="38"/>
      <c r="AK132" s="24"/>
      <c r="AL132" s="24"/>
      <c r="AM132" s="24"/>
      <c r="AN132" s="24"/>
      <c r="AO132" s="24"/>
      <c r="AP132" s="24"/>
      <c r="AQ132" s="24"/>
      <c r="AR132" s="4"/>
    </row>
    <row r="133" spans="1:44" s="67" customFormat="1" ht="15" customHeight="1" x14ac:dyDescent="0.25">
      <c r="A133" s="66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24"/>
      <c r="Q133" s="24"/>
      <c r="R133" s="24"/>
      <c r="S133" s="24"/>
      <c r="T133" s="24"/>
      <c r="U133" s="38"/>
      <c r="V133" s="42"/>
      <c r="W133" s="38"/>
      <c r="X133" s="38"/>
      <c r="Y133" s="24"/>
      <c r="Z133" s="24"/>
      <c r="AA133" s="24"/>
      <c r="AB133" s="24"/>
      <c r="AC133" s="24"/>
      <c r="AD133" s="24"/>
      <c r="AE133" s="24"/>
      <c r="AF133" s="24"/>
      <c r="AG133" s="24"/>
      <c r="AH133" s="62"/>
      <c r="AI133" s="38"/>
      <c r="AJ133" s="38"/>
      <c r="AK133" s="24"/>
      <c r="AL133" s="24"/>
      <c r="AM133" s="24"/>
      <c r="AN133" s="24"/>
      <c r="AO133" s="24"/>
      <c r="AP133" s="24"/>
      <c r="AQ133" s="24"/>
      <c r="AR133" s="4"/>
    </row>
    <row r="134" spans="1:44" s="67" customFormat="1" ht="15" customHeight="1" x14ac:dyDescent="0.25">
      <c r="A134" s="66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24"/>
      <c r="Q134" s="24"/>
      <c r="R134" s="24"/>
      <c r="S134" s="24"/>
      <c r="T134" s="24"/>
      <c r="U134" s="38"/>
      <c r="V134" s="42"/>
      <c r="W134" s="38"/>
      <c r="X134" s="38"/>
      <c r="Y134" s="24"/>
      <c r="Z134" s="24"/>
      <c r="AA134" s="24"/>
      <c r="AB134" s="24"/>
      <c r="AC134" s="24"/>
      <c r="AD134" s="24"/>
      <c r="AE134" s="24"/>
      <c r="AF134" s="24"/>
      <c r="AG134" s="24"/>
      <c r="AH134" s="62"/>
      <c r="AI134" s="38"/>
      <c r="AJ134" s="38"/>
      <c r="AK134" s="24"/>
      <c r="AL134" s="24"/>
      <c r="AM134" s="24"/>
      <c r="AN134" s="24"/>
      <c r="AO134" s="24"/>
      <c r="AP134" s="24"/>
      <c r="AQ134" s="24"/>
      <c r="AR134" s="4"/>
    </row>
    <row r="135" spans="1:44" s="67" customFormat="1" ht="15" customHeight="1" x14ac:dyDescent="0.25">
      <c r="A135" s="66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24"/>
      <c r="Q135" s="24"/>
      <c r="R135" s="24"/>
      <c r="S135" s="24"/>
      <c r="T135" s="24"/>
      <c r="U135" s="38"/>
      <c r="V135" s="42"/>
      <c r="W135" s="38"/>
      <c r="X135" s="38"/>
      <c r="Y135" s="24"/>
      <c r="Z135" s="24"/>
      <c r="AA135" s="24"/>
      <c r="AB135" s="24"/>
      <c r="AC135" s="24"/>
      <c r="AD135" s="24"/>
      <c r="AE135" s="24"/>
      <c r="AF135" s="24"/>
      <c r="AG135" s="24"/>
      <c r="AH135" s="62"/>
      <c r="AI135" s="38"/>
      <c r="AJ135" s="38"/>
      <c r="AK135" s="24"/>
      <c r="AL135" s="24"/>
      <c r="AM135" s="24"/>
      <c r="AN135" s="24"/>
      <c r="AO135" s="24"/>
      <c r="AP135" s="24"/>
      <c r="AQ135" s="24"/>
      <c r="AR135" s="4"/>
    </row>
    <row r="136" spans="1:44" s="67" customFormat="1" ht="15" customHeight="1" x14ac:dyDescent="0.25">
      <c r="A136" s="66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24"/>
      <c r="Q136" s="24"/>
      <c r="R136" s="24"/>
      <c r="S136" s="24"/>
      <c r="T136" s="24"/>
      <c r="U136" s="38"/>
      <c r="V136" s="42"/>
      <c r="W136" s="38"/>
      <c r="X136" s="38"/>
      <c r="Y136" s="24"/>
      <c r="Z136" s="24"/>
      <c r="AA136" s="24"/>
      <c r="AB136" s="24"/>
      <c r="AC136" s="24"/>
      <c r="AD136" s="24"/>
      <c r="AE136" s="24"/>
      <c r="AF136" s="24"/>
      <c r="AG136" s="24"/>
      <c r="AH136" s="62"/>
      <c r="AI136" s="38"/>
      <c r="AJ136" s="38"/>
      <c r="AK136" s="24"/>
      <c r="AL136" s="24"/>
      <c r="AM136" s="24"/>
      <c r="AN136" s="24"/>
      <c r="AO136" s="24"/>
      <c r="AP136" s="24"/>
      <c r="AQ136" s="24"/>
      <c r="AR136" s="4"/>
    </row>
    <row r="137" spans="1:44" s="67" customFormat="1" ht="15" customHeight="1" x14ac:dyDescent="0.25">
      <c r="A137" s="66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24"/>
      <c r="Q137" s="24"/>
      <c r="R137" s="24"/>
      <c r="S137" s="24"/>
      <c r="T137" s="24"/>
      <c r="U137" s="38"/>
      <c r="V137" s="42"/>
      <c r="W137" s="38"/>
      <c r="X137" s="38"/>
      <c r="Y137" s="24"/>
      <c r="Z137" s="24"/>
      <c r="AA137" s="24"/>
      <c r="AB137" s="24"/>
      <c r="AC137" s="24"/>
      <c r="AD137" s="24"/>
      <c r="AE137" s="24"/>
      <c r="AF137" s="24"/>
      <c r="AG137" s="24"/>
      <c r="AH137" s="62"/>
      <c r="AI137" s="38"/>
      <c r="AJ137" s="38"/>
      <c r="AK137" s="24"/>
      <c r="AL137" s="24"/>
      <c r="AM137" s="24"/>
      <c r="AN137" s="24"/>
      <c r="AO137" s="24"/>
      <c r="AP137" s="24"/>
      <c r="AQ137" s="24"/>
      <c r="AR137" s="4"/>
    </row>
    <row r="138" spans="1:44" s="67" customFormat="1" ht="15" customHeight="1" x14ac:dyDescent="0.25">
      <c r="A138" s="66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24"/>
      <c r="Q138" s="24"/>
      <c r="R138" s="24"/>
      <c r="S138" s="24"/>
      <c r="T138" s="24"/>
      <c r="U138" s="38"/>
      <c r="V138" s="42"/>
      <c r="W138" s="38"/>
      <c r="X138" s="38"/>
      <c r="Y138" s="24"/>
      <c r="Z138" s="24"/>
      <c r="AA138" s="24"/>
      <c r="AB138" s="24"/>
      <c r="AC138" s="24"/>
      <c r="AD138" s="24"/>
      <c r="AE138" s="24"/>
      <c r="AF138" s="24"/>
      <c r="AG138" s="24"/>
      <c r="AH138" s="62"/>
      <c r="AI138" s="38"/>
      <c r="AJ138" s="38"/>
      <c r="AK138" s="24"/>
      <c r="AL138" s="24"/>
      <c r="AM138" s="24"/>
      <c r="AN138" s="24"/>
      <c r="AO138" s="24"/>
      <c r="AP138" s="24"/>
      <c r="AQ138" s="24"/>
      <c r="AR138" s="4"/>
    </row>
    <row r="139" spans="1:44" s="67" customFormat="1" ht="15" customHeight="1" x14ac:dyDescent="0.25">
      <c r="A139" s="6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24"/>
      <c r="Q139" s="24"/>
      <c r="R139" s="24"/>
      <c r="S139" s="24"/>
      <c r="T139" s="24"/>
      <c r="U139" s="38"/>
      <c r="V139" s="42"/>
      <c r="W139" s="38"/>
      <c r="X139" s="38"/>
      <c r="Y139" s="24"/>
      <c r="Z139" s="24"/>
      <c r="AA139" s="24"/>
      <c r="AB139" s="24"/>
      <c r="AC139" s="24"/>
      <c r="AD139" s="24"/>
      <c r="AE139" s="24"/>
      <c r="AF139" s="24"/>
      <c r="AG139" s="24"/>
      <c r="AH139" s="62"/>
      <c r="AI139" s="38"/>
      <c r="AJ139" s="38"/>
      <c r="AK139" s="24"/>
      <c r="AL139" s="24"/>
      <c r="AM139" s="24"/>
      <c r="AN139" s="24"/>
      <c r="AO139" s="24"/>
      <c r="AP139" s="24"/>
      <c r="AQ139" s="24"/>
      <c r="AR139" s="4"/>
    </row>
    <row r="140" spans="1:44" s="67" customFormat="1" ht="15" customHeight="1" x14ac:dyDescent="0.25">
      <c r="A140" s="6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24"/>
      <c r="Q140" s="24"/>
      <c r="R140" s="24"/>
      <c r="S140" s="24"/>
      <c r="T140" s="24"/>
      <c r="U140" s="38"/>
      <c r="V140" s="42"/>
      <c r="W140" s="38"/>
      <c r="X140" s="38"/>
      <c r="Y140" s="24"/>
      <c r="Z140" s="24"/>
      <c r="AA140" s="24"/>
      <c r="AB140" s="24"/>
      <c r="AC140" s="24"/>
      <c r="AD140" s="24"/>
      <c r="AE140" s="24"/>
      <c r="AF140" s="24"/>
      <c r="AG140" s="24"/>
      <c r="AH140" s="62"/>
      <c r="AI140" s="38"/>
      <c r="AJ140" s="38"/>
      <c r="AK140" s="24"/>
      <c r="AL140" s="24"/>
      <c r="AM140" s="24"/>
      <c r="AN140" s="24"/>
      <c r="AO140" s="24"/>
      <c r="AP140" s="24"/>
      <c r="AQ140" s="24"/>
      <c r="AR140" s="4"/>
    </row>
    <row r="141" spans="1:44" s="67" customFormat="1" ht="15" customHeight="1" x14ac:dyDescent="0.25">
      <c r="A141" s="66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24"/>
      <c r="Q141" s="24"/>
      <c r="R141" s="24"/>
      <c r="S141" s="24"/>
      <c r="T141" s="24"/>
      <c r="U141" s="38"/>
      <c r="V141" s="42"/>
      <c r="W141" s="38"/>
      <c r="X141" s="38"/>
      <c r="Y141" s="24"/>
      <c r="Z141" s="24"/>
      <c r="AA141" s="24"/>
      <c r="AB141" s="24"/>
      <c r="AC141" s="24"/>
      <c r="AD141" s="24"/>
      <c r="AE141" s="24"/>
      <c r="AF141" s="24"/>
      <c r="AG141" s="24"/>
      <c r="AH141" s="62"/>
      <c r="AI141" s="38"/>
      <c r="AJ141" s="38"/>
      <c r="AK141" s="24"/>
      <c r="AL141" s="24"/>
      <c r="AM141" s="24"/>
      <c r="AN141" s="24"/>
      <c r="AO141" s="24"/>
      <c r="AP141" s="24"/>
      <c r="AQ141" s="24"/>
      <c r="AR141" s="4"/>
    </row>
    <row r="142" spans="1:44" s="67" customFormat="1" ht="15" customHeight="1" x14ac:dyDescent="0.25">
      <c r="A142" s="66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24"/>
      <c r="Q142" s="24"/>
      <c r="R142" s="24"/>
      <c r="S142" s="24"/>
      <c r="T142" s="24"/>
      <c r="U142" s="38"/>
      <c r="V142" s="42"/>
      <c r="W142" s="38"/>
      <c r="X142" s="38"/>
      <c r="Y142" s="24"/>
      <c r="Z142" s="24"/>
      <c r="AA142" s="24"/>
      <c r="AB142" s="24"/>
      <c r="AC142" s="24"/>
      <c r="AD142" s="24"/>
      <c r="AE142" s="24"/>
      <c r="AF142" s="24"/>
      <c r="AG142" s="24"/>
      <c r="AH142" s="62"/>
      <c r="AI142" s="38"/>
      <c r="AJ142" s="38"/>
      <c r="AK142" s="24"/>
      <c r="AL142" s="24"/>
      <c r="AM142" s="24"/>
      <c r="AN142" s="24"/>
      <c r="AO142" s="24"/>
      <c r="AP142" s="24"/>
      <c r="AQ142" s="24"/>
      <c r="AR142" s="4"/>
    </row>
    <row r="143" spans="1:44" s="67" customFormat="1" ht="15" customHeight="1" x14ac:dyDescent="0.25">
      <c r="A143" s="66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24"/>
      <c r="Q143" s="24"/>
      <c r="R143" s="24"/>
      <c r="S143" s="24"/>
      <c r="T143" s="24"/>
      <c r="U143" s="38"/>
      <c r="V143" s="42"/>
      <c r="W143" s="38"/>
      <c r="X143" s="38"/>
      <c r="Y143" s="24"/>
      <c r="Z143" s="24"/>
      <c r="AA143" s="24"/>
      <c r="AB143" s="24"/>
      <c r="AC143" s="24"/>
      <c r="AD143" s="24"/>
      <c r="AE143" s="24"/>
      <c r="AF143" s="24"/>
      <c r="AG143" s="24"/>
      <c r="AH143" s="62"/>
      <c r="AI143" s="38"/>
      <c r="AJ143" s="38"/>
      <c r="AK143" s="24"/>
      <c r="AL143" s="24"/>
      <c r="AM143" s="24"/>
      <c r="AN143" s="24"/>
      <c r="AO143" s="24"/>
      <c r="AP143" s="24"/>
      <c r="AQ143" s="24"/>
      <c r="AR143" s="4"/>
    </row>
    <row r="144" spans="1:44" s="67" customFormat="1" ht="15" customHeight="1" x14ac:dyDescent="0.25">
      <c r="A144" s="66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24"/>
      <c r="Q144" s="24"/>
      <c r="R144" s="24"/>
      <c r="S144" s="24"/>
      <c r="T144" s="24"/>
      <c r="U144" s="38"/>
      <c r="V144" s="42"/>
      <c r="W144" s="38"/>
      <c r="X144" s="38"/>
      <c r="Y144" s="24"/>
      <c r="Z144" s="24"/>
      <c r="AA144" s="24"/>
      <c r="AB144" s="24"/>
      <c r="AC144" s="24"/>
      <c r="AD144" s="24"/>
      <c r="AE144" s="24"/>
      <c r="AF144" s="24"/>
      <c r="AG144" s="24"/>
      <c r="AH144" s="62"/>
      <c r="AI144" s="38"/>
      <c r="AJ144" s="38"/>
      <c r="AK144" s="24"/>
      <c r="AL144" s="24"/>
      <c r="AM144" s="24"/>
      <c r="AN144" s="24"/>
      <c r="AO144" s="24"/>
      <c r="AP144" s="24"/>
      <c r="AQ144" s="24"/>
      <c r="AR144" s="4"/>
    </row>
    <row r="145" spans="1:44" s="67" customFormat="1" ht="15" customHeight="1" x14ac:dyDescent="0.25">
      <c r="A145" s="66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24"/>
      <c r="Q145" s="24"/>
      <c r="R145" s="24"/>
      <c r="S145" s="24"/>
      <c r="T145" s="24"/>
      <c r="U145" s="38"/>
      <c r="V145" s="42"/>
      <c r="W145" s="38"/>
      <c r="X145" s="38"/>
      <c r="Y145" s="24"/>
      <c r="Z145" s="24"/>
      <c r="AA145" s="24"/>
      <c r="AB145" s="24"/>
      <c r="AC145" s="24"/>
      <c r="AD145" s="24"/>
      <c r="AE145" s="24"/>
      <c r="AF145" s="24"/>
      <c r="AG145" s="24"/>
      <c r="AH145" s="62"/>
      <c r="AI145" s="38"/>
      <c r="AJ145" s="38"/>
      <c r="AK145" s="24"/>
      <c r="AL145" s="24"/>
      <c r="AM145" s="24"/>
      <c r="AN145" s="24"/>
      <c r="AO145" s="24"/>
      <c r="AP145" s="24"/>
      <c r="AQ145" s="24"/>
      <c r="AR145" s="4"/>
    </row>
    <row r="146" spans="1:44" s="67" customFormat="1" ht="15" customHeight="1" x14ac:dyDescent="0.25">
      <c r="A146" s="66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24"/>
      <c r="Q146" s="24"/>
      <c r="R146" s="24"/>
      <c r="S146" s="24"/>
      <c r="T146" s="24"/>
      <c r="U146" s="38"/>
      <c r="V146" s="42"/>
      <c r="W146" s="38"/>
      <c r="X146" s="38"/>
      <c r="Y146" s="24"/>
      <c r="Z146" s="24"/>
      <c r="AA146" s="24"/>
      <c r="AB146" s="24"/>
      <c r="AC146" s="24"/>
      <c r="AD146" s="24"/>
      <c r="AE146" s="24"/>
      <c r="AF146" s="24"/>
      <c r="AG146" s="24"/>
      <c r="AH146" s="62"/>
      <c r="AI146" s="38"/>
      <c r="AJ146" s="38"/>
      <c r="AK146" s="24"/>
      <c r="AL146" s="24"/>
      <c r="AM146" s="24"/>
      <c r="AN146" s="24"/>
      <c r="AO146" s="24"/>
      <c r="AP146" s="24"/>
      <c r="AQ146" s="24"/>
      <c r="AR146" s="4"/>
    </row>
    <row r="147" spans="1:44" s="67" customFormat="1" ht="15" customHeight="1" x14ac:dyDescent="0.25">
      <c r="A147" s="66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24"/>
      <c r="Q147" s="24"/>
      <c r="R147" s="24"/>
      <c r="S147" s="24"/>
      <c r="T147" s="24"/>
      <c r="U147" s="38"/>
      <c r="V147" s="42"/>
      <c r="W147" s="38"/>
      <c r="X147" s="38"/>
      <c r="Y147" s="24"/>
      <c r="Z147" s="24"/>
      <c r="AA147" s="24"/>
      <c r="AB147" s="24"/>
      <c r="AC147" s="24"/>
      <c r="AD147" s="24"/>
      <c r="AE147" s="24"/>
      <c r="AF147" s="24"/>
      <c r="AG147" s="24"/>
      <c r="AH147" s="62"/>
      <c r="AI147" s="38"/>
      <c r="AJ147" s="38"/>
      <c r="AK147" s="24"/>
      <c r="AL147" s="24"/>
      <c r="AM147" s="24"/>
      <c r="AN147" s="24"/>
      <c r="AO147" s="24"/>
      <c r="AP147" s="24"/>
      <c r="AQ147" s="24"/>
      <c r="AR147" s="4"/>
    </row>
    <row r="148" spans="1:44" s="67" customFormat="1" ht="15" customHeight="1" x14ac:dyDescent="0.25">
      <c r="A148" s="66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24"/>
      <c r="Q148" s="24"/>
      <c r="R148" s="24"/>
      <c r="S148" s="24"/>
      <c r="T148" s="24"/>
      <c r="U148" s="38"/>
      <c r="V148" s="42"/>
      <c r="W148" s="38"/>
      <c r="X148" s="38"/>
      <c r="Y148" s="24"/>
      <c r="Z148" s="24"/>
      <c r="AA148" s="24"/>
      <c r="AB148" s="24"/>
      <c r="AC148" s="24"/>
      <c r="AD148" s="24"/>
      <c r="AE148" s="24"/>
      <c r="AF148" s="24"/>
      <c r="AG148" s="24"/>
      <c r="AH148" s="62"/>
      <c r="AI148" s="38"/>
      <c r="AJ148" s="38"/>
      <c r="AK148" s="24"/>
      <c r="AL148" s="24"/>
      <c r="AM148" s="24"/>
      <c r="AN148" s="24"/>
      <c r="AO148" s="24"/>
      <c r="AP148" s="24"/>
      <c r="AQ148" s="24"/>
      <c r="AR148" s="4"/>
    </row>
    <row r="149" spans="1:44" s="67" customFormat="1" ht="15" customHeight="1" x14ac:dyDescent="0.25">
      <c r="A149" s="66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24"/>
      <c r="Q149" s="24"/>
      <c r="R149" s="24"/>
      <c r="S149" s="24"/>
      <c r="T149" s="24"/>
      <c r="U149" s="38"/>
      <c r="V149" s="42"/>
      <c r="W149" s="38"/>
      <c r="X149" s="38"/>
      <c r="Y149" s="24"/>
      <c r="Z149" s="24"/>
      <c r="AA149" s="24"/>
      <c r="AB149" s="24"/>
      <c r="AC149" s="24"/>
      <c r="AD149" s="24"/>
      <c r="AE149" s="24"/>
      <c r="AF149" s="24"/>
      <c r="AG149" s="24"/>
      <c r="AH149" s="62"/>
      <c r="AI149" s="38"/>
      <c r="AJ149" s="38"/>
      <c r="AK149" s="24"/>
      <c r="AL149" s="24"/>
      <c r="AM149" s="24"/>
      <c r="AN149" s="24"/>
      <c r="AO149" s="24"/>
      <c r="AP149" s="24"/>
      <c r="AQ149" s="24"/>
      <c r="AR149" s="4"/>
    </row>
    <row r="150" spans="1:44" s="67" customFormat="1" ht="15" customHeight="1" x14ac:dyDescent="0.25">
      <c r="A150" s="6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24"/>
      <c r="Q150" s="24"/>
      <c r="R150" s="24"/>
      <c r="S150" s="24"/>
      <c r="T150" s="24"/>
      <c r="U150" s="38"/>
      <c r="V150" s="42"/>
      <c r="W150" s="38"/>
      <c r="X150" s="38"/>
      <c r="Y150" s="24"/>
      <c r="Z150" s="24"/>
      <c r="AA150" s="24"/>
      <c r="AB150" s="24"/>
      <c r="AC150" s="24"/>
      <c r="AD150" s="24"/>
      <c r="AE150" s="24"/>
      <c r="AF150" s="24"/>
      <c r="AG150" s="24"/>
      <c r="AH150" s="62"/>
      <c r="AI150" s="38"/>
      <c r="AJ150" s="38"/>
      <c r="AK150" s="24"/>
      <c r="AL150" s="24"/>
      <c r="AM150" s="24"/>
      <c r="AN150" s="24"/>
      <c r="AO150" s="24"/>
      <c r="AP150" s="24"/>
      <c r="AQ150" s="24"/>
      <c r="AR150" s="4"/>
    </row>
    <row r="151" spans="1:44" s="67" customFormat="1" ht="15" customHeight="1" x14ac:dyDescent="0.25">
      <c r="A151" s="66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24"/>
      <c r="Q151" s="24"/>
      <c r="R151" s="24"/>
      <c r="S151" s="24"/>
      <c r="T151" s="24"/>
      <c r="U151" s="38"/>
      <c r="V151" s="42"/>
      <c r="W151" s="38"/>
      <c r="X151" s="38"/>
      <c r="Y151" s="24"/>
      <c r="Z151" s="24"/>
      <c r="AA151" s="24"/>
      <c r="AB151" s="24"/>
      <c r="AC151" s="24"/>
      <c r="AD151" s="24"/>
      <c r="AE151" s="24"/>
      <c r="AF151" s="24"/>
      <c r="AG151" s="24"/>
      <c r="AH151" s="62"/>
      <c r="AI151" s="38"/>
      <c r="AJ151" s="38"/>
      <c r="AK151" s="24"/>
      <c r="AL151" s="24"/>
      <c r="AM151" s="24"/>
      <c r="AN151" s="24"/>
      <c r="AO151" s="24"/>
      <c r="AP151" s="24"/>
      <c r="AQ151" s="24"/>
      <c r="AR151" s="4"/>
    </row>
    <row r="152" spans="1:44" s="67" customFormat="1" ht="15" customHeight="1" x14ac:dyDescent="0.25">
      <c r="A152" s="66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24"/>
      <c r="Q152" s="24"/>
      <c r="R152" s="24"/>
      <c r="S152" s="24"/>
      <c r="T152" s="24"/>
      <c r="U152" s="38"/>
      <c r="V152" s="42"/>
      <c r="W152" s="38"/>
      <c r="X152" s="38"/>
      <c r="Y152" s="24"/>
      <c r="Z152" s="24"/>
      <c r="AA152" s="24"/>
      <c r="AB152" s="24"/>
      <c r="AC152" s="24"/>
      <c r="AD152" s="24"/>
      <c r="AE152" s="24"/>
      <c r="AF152" s="24"/>
      <c r="AG152" s="24"/>
      <c r="AH152" s="62"/>
      <c r="AI152" s="38"/>
      <c r="AJ152" s="38"/>
      <c r="AK152" s="24"/>
      <c r="AL152" s="24"/>
      <c r="AM152" s="24"/>
      <c r="AN152" s="24"/>
      <c r="AO152" s="24"/>
      <c r="AP152" s="24"/>
      <c r="AQ152" s="24"/>
      <c r="AR152" s="4"/>
    </row>
    <row r="153" spans="1:44" s="67" customFormat="1" ht="15" customHeight="1" x14ac:dyDescent="0.25">
      <c r="A153" s="66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24"/>
      <c r="Q153" s="24"/>
      <c r="R153" s="24"/>
      <c r="S153" s="24"/>
      <c r="T153" s="24"/>
      <c r="U153" s="38"/>
      <c r="V153" s="42"/>
      <c r="W153" s="38"/>
      <c r="X153" s="38"/>
      <c r="Y153" s="24"/>
      <c r="Z153" s="24"/>
      <c r="AA153" s="24"/>
      <c r="AB153" s="24"/>
      <c r="AC153" s="24"/>
      <c r="AD153" s="24"/>
      <c r="AE153" s="24"/>
      <c r="AF153" s="24"/>
      <c r="AG153" s="24"/>
      <c r="AH153" s="62"/>
      <c r="AI153" s="38"/>
      <c r="AJ153" s="38"/>
      <c r="AK153" s="24"/>
      <c r="AL153" s="24"/>
      <c r="AM153" s="24"/>
      <c r="AN153" s="24"/>
      <c r="AO153" s="24"/>
      <c r="AP153" s="24"/>
      <c r="AQ153" s="24"/>
      <c r="AR153" s="4"/>
    </row>
    <row r="154" spans="1:44" s="67" customFormat="1" ht="15" customHeight="1" x14ac:dyDescent="0.25">
      <c r="A154" s="66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24"/>
      <c r="Q154" s="24"/>
      <c r="R154" s="24"/>
      <c r="S154" s="24"/>
      <c r="T154" s="24"/>
      <c r="U154" s="38"/>
      <c r="V154" s="42"/>
      <c r="W154" s="38"/>
      <c r="X154" s="38"/>
      <c r="Y154" s="24"/>
      <c r="Z154" s="24"/>
      <c r="AA154" s="24"/>
      <c r="AB154" s="24"/>
      <c r="AC154" s="24"/>
      <c r="AD154" s="24"/>
      <c r="AE154" s="24"/>
      <c r="AF154" s="24"/>
      <c r="AG154" s="24"/>
      <c r="AH154" s="62"/>
      <c r="AI154" s="38"/>
      <c r="AJ154" s="38"/>
      <c r="AK154" s="24"/>
      <c r="AL154" s="24"/>
      <c r="AM154" s="24"/>
      <c r="AN154" s="24"/>
      <c r="AO154" s="24"/>
      <c r="AP154" s="24"/>
      <c r="AQ154" s="24"/>
      <c r="AR154" s="4"/>
    </row>
    <row r="155" spans="1:44" s="67" customFormat="1" ht="15" customHeight="1" x14ac:dyDescent="0.25">
      <c r="A155" s="66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24"/>
      <c r="Q155" s="24"/>
      <c r="R155" s="24"/>
      <c r="S155" s="24"/>
      <c r="T155" s="24"/>
      <c r="U155" s="38"/>
      <c r="V155" s="42"/>
      <c r="W155" s="38"/>
      <c r="X155" s="38"/>
      <c r="Y155" s="24"/>
      <c r="Z155" s="24"/>
      <c r="AA155" s="24"/>
      <c r="AB155" s="24"/>
      <c r="AC155" s="24"/>
      <c r="AD155" s="24"/>
      <c r="AE155" s="24"/>
      <c r="AF155" s="24"/>
      <c r="AG155" s="24"/>
      <c r="AH155" s="62"/>
      <c r="AI155" s="38"/>
      <c r="AJ155" s="38"/>
      <c r="AK155" s="24"/>
      <c r="AL155" s="24"/>
      <c r="AM155" s="24"/>
      <c r="AN155" s="24"/>
      <c r="AO155" s="24"/>
      <c r="AP155" s="24"/>
      <c r="AQ155" s="24"/>
      <c r="AR155" s="4"/>
    </row>
    <row r="156" spans="1:44" s="67" customFormat="1" ht="15" customHeight="1" x14ac:dyDescent="0.25">
      <c r="A156" s="66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24"/>
      <c r="Q156" s="24"/>
      <c r="R156" s="24"/>
      <c r="S156" s="24"/>
      <c r="T156" s="24"/>
      <c r="U156" s="38"/>
      <c r="V156" s="42"/>
      <c r="W156" s="38"/>
      <c r="X156" s="38"/>
      <c r="Y156" s="24"/>
      <c r="Z156" s="24"/>
      <c r="AA156" s="24"/>
      <c r="AB156" s="24"/>
      <c r="AC156" s="24"/>
      <c r="AD156" s="24"/>
      <c r="AE156" s="24"/>
      <c r="AF156" s="24"/>
      <c r="AG156" s="24"/>
      <c r="AH156" s="62"/>
      <c r="AI156" s="38"/>
      <c r="AJ156" s="38"/>
      <c r="AK156" s="24"/>
      <c r="AL156" s="24"/>
      <c r="AM156" s="24"/>
      <c r="AN156" s="24"/>
      <c r="AO156" s="24"/>
      <c r="AP156" s="24"/>
      <c r="AQ156" s="24"/>
      <c r="AR156" s="4"/>
    </row>
    <row r="157" spans="1:44" s="67" customFormat="1" ht="15" customHeight="1" x14ac:dyDescent="0.25">
      <c r="A157" s="66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24"/>
      <c r="Q157" s="24"/>
      <c r="R157" s="24"/>
      <c r="S157" s="24"/>
      <c r="T157" s="24"/>
      <c r="U157" s="38"/>
      <c r="V157" s="42"/>
      <c r="W157" s="38"/>
      <c r="X157" s="38"/>
      <c r="Y157" s="24"/>
      <c r="Z157" s="24"/>
      <c r="AA157" s="24"/>
      <c r="AB157" s="24"/>
      <c r="AC157" s="24"/>
      <c r="AD157" s="24"/>
      <c r="AE157" s="24"/>
      <c r="AF157" s="24"/>
      <c r="AG157" s="24"/>
      <c r="AH157" s="62"/>
      <c r="AI157" s="38"/>
      <c r="AJ157" s="38"/>
      <c r="AK157" s="24"/>
      <c r="AL157" s="24"/>
      <c r="AM157" s="24"/>
      <c r="AN157" s="24"/>
      <c r="AO157" s="24"/>
      <c r="AP157" s="24"/>
      <c r="AQ157" s="24"/>
      <c r="AR157" s="4"/>
    </row>
    <row r="158" spans="1:44" s="67" customFormat="1" ht="15" customHeight="1" x14ac:dyDescent="0.25">
      <c r="A158" s="66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24"/>
      <c r="Q158" s="24"/>
      <c r="R158" s="24"/>
      <c r="S158" s="24"/>
      <c r="T158" s="24"/>
      <c r="U158" s="38"/>
      <c r="V158" s="42"/>
      <c r="W158" s="38"/>
      <c r="X158" s="38"/>
      <c r="Y158" s="24"/>
      <c r="Z158" s="24"/>
      <c r="AA158" s="24"/>
      <c r="AB158" s="24"/>
      <c r="AC158" s="24"/>
      <c r="AD158" s="24"/>
      <c r="AE158" s="24"/>
      <c r="AF158" s="24"/>
      <c r="AG158" s="24"/>
      <c r="AH158" s="62"/>
      <c r="AI158" s="38"/>
      <c r="AJ158" s="38"/>
      <c r="AK158" s="24"/>
      <c r="AL158" s="24"/>
      <c r="AM158" s="24"/>
      <c r="AN158" s="24"/>
      <c r="AO158" s="24"/>
      <c r="AP158" s="24"/>
      <c r="AQ158" s="24"/>
      <c r="AR158" s="4"/>
    </row>
    <row r="159" spans="1:44" s="67" customFormat="1" ht="15" customHeight="1" x14ac:dyDescent="0.25">
      <c r="A159" s="66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24"/>
      <c r="Q159" s="24"/>
      <c r="R159" s="24"/>
      <c r="S159" s="24"/>
      <c r="T159" s="24"/>
      <c r="U159" s="38"/>
      <c r="V159" s="42"/>
      <c r="W159" s="38"/>
      <c r="X159" s="38"/>
      <c r="Y159" s="24"/>
      <c r="Z159" s="24"/>
      <c r="AA159" s="24"/>
      <c r="AB159" s="24"/>
      <c r="AC159" s="24"/>
      <c r="AD159" s="24"/>
      <c r="AE159" s="24"/>
      <c r="AF159" s="24"/>
      <c r="AG159" s="24"/>
      <c r="AH159" s="62"/>
      <c r="AI159" s="38"/>
      <c r="AJ159" s="38"/>
      <c r="AK159" s="24"/>
      <c r="AL159" s="24"/>
      <c r="AM159" s="24"/>
      <c r="AN159" s="24"/>
      <c r="AO159" s="24"/>
      <c r="AP159" s="24"/>
      <c r="AQ159" s="24"/>
      <c r="AR159" s="4"/>
    </row>
    <row r="160" spans="1:44" s="67" customFormat="1" ht="15" customHeight="1" x14ac:dyDescent="0.25">
      <c r="A160" s="66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24"/>
      <c r="Q160" s="24"/>
      <c r="R160" s="24"/>
      <c r="S160" s="24"/>
      <c r="T160" s="24"/>
      <c r="U160" s="38"/>
      <c r="V160" s="42"/>
      <c r="W160" s="38"/>
      <c r="X160" s="38"/>
      <c r="Y160" s="24"/>
      <c r="Z160" s="24"/>
      <c r="AA160" s="24"/>
      <c r="AB160" s="24"/>
      <c r="AC160" s="24"/>
      <c r="AD160" s="24"/>
      <c r="AE160" s="24"/>
      <c r="AF160" s="24"/>
      <c r="AG160" s="24"/>
      <c r="AH160" s="62"/>
      <c r="AI160" s="38"/>
      <c r="AJ160" s="38"/>
      <c r="AK160" s="24"/>
      <c r="AL160" s="24"/>
      <c r="AM160" s="24"/>
      <c r="AN160" s="24"/>
      <c r="AO160" s="24"/>
      <c r="AP160" s="24"/>
      <c r="AQ160" s="24"/>
      <c r="AR160" s="4"/>
    </row>
    <row r="161" spans="1:44" s="67" customFormat="1" ht="15" customHeight="1" x14ac:dyDescent="0.25">
      <c r="A161" s="66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24"/>
      <c r="Q161" s="24"/>
      <c r="R161" s="24"/>
      <c r="S161" s="24"/>
      <c r="T161" s="24"/>
      <c r="U161" s="38"/>
      <c r="V161" s="42"/>
      <c r="W161" s="38"/>
      <c r="X161" s="38"/>
      <c r="Y161" s="24"/>
      <c r="Z161" s="24"/>
      <c r="AA161" s="24"/>
      <c r="AB161" s="24"/>
      <c r="AC161" s="24"/>
      <c r="AD161" s="24"/>
      <c r="AE161" s="24"/>
      <c r="AF161" s="24"/>
      <c r="AG161" s="24"/>
      <c r="AH161" s="62"/>
      <c r="AI161" s="38"/>
      <c r="AJ161" s="38"/>
      <c r="AK161" s="24"/>
      <c r="AL161" s="24"/>
      <c r="AM161" s="24"/>
      <c r="AN161" s="24"/>
      <c r="AO161" s="24"/>
      <c r="AP161" s="24"/>
      <c r="AQ161" s="24"/>
      <c r="AR161" s="4"/>
    </row>
    <row r="162" spans="1:44" s="67" customFormat="1" ht="15" customHeight="1" x14ac:dyDescent="0.25">
      <c r="A162" s="66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24"/>
      <c r="Q162" s="24"/>
      <c r="R162" s="24"/>
      <c r="S162" s="24"/>
      <c r="T162" s="24"/>
      <c r="U162" s="38"/>
      <c r="V162" s="42"/>
      <c r="W162" s="38"/>
      <c r="X162" s="38"/>
      <c r="Y162" s="24"/>
      <c r="Z162" s="24"/>
      <c r="AA162" s="24"/>
      <c r="AB162" s="24"/>
      <c r="AC162" s="24"/>
      <c r="AD162" s="24"/>
      <c r="AE162" s="24"/>
      <c r="AF162" s="24"/>
      <c r="AG162" s="24"/>
      <c r="AH162" s="62"/>
      <c r="AI162" s="38"/>
      <c r="AJ162" s="38"/>
      <c r="AK162" s="24"/>
      <c r="AL162" s="24"/>
      <c r="AM162" s="24"/>
      <c r="AN162" s="24"/>
      <c r="AO162" s="24"/>
      <c r="AP162" s="24"/>
      <c r="AQ162" s="24"/>
      <c r="AR162" s="4"/>
    </row>
    <row r="163" spans="1:44" s="67" customFormat="1" ht="15" customHeight="1" x14ac:dyDescent="0.25">
      <c r="A163" s="66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24"/>
      <c r="Q163" s="24"/>
      <c r="R163" s="24"/>
      <c r="S163" s="24"/>
      <c r="T163" s="24"/>
      <c r="U163" s="38"/>
      <c r="V163" s="42"/>
      <c r="W163" s="38"/>
      <c r="X163" s="38"/>
      <c r="Y163" s="24"/>
      <c r="Z163" s="24"/>
      <c r="AA163" s="24"/>
      <c r="AB163" s="24"/>
      <c r="AC163" s="24"/>
      <c r="AD163" s="24"/>
      <c r="AE163" s="24"/>
      <c r="AF163" s="24"/>
      <c r="AG163" s="24"/>
      <c r="AH163" s="62"/>
      <c r="AI163" s="38"/>
      <c r="AJ163" s="38"/>
      <c r="AK163" s="24"/>
      <c r="AL163" s="24"/>
      <c r="AM163" s="24"/>
      <c r="AN163" s="24"/>
      <c r="AO163" s="24"/>
      <c r="AP163" s="24"/>
      <c r="AQ163" s="24"/>
      <c r="AR163" s="4"/>
    </row>
    <row r="164" spans="1:44" ht="15" customHeight="1" x14ac:dyDescent="0.25">
      <c r="AG164" s="24"/>
      <c r="AH164" s="62"/>
      <c r="AI164" s="38"/>
      <c r="AJ164" s="38"/>
    </row>
    <row r="165" spans="1:44" ht="15" customHeight="1" x14ac:dyDescent="0.25">
      <c r="AG165" s="24"/>
      <c r="AH165" s="62"/>
      <c r="AI165" s="38"/>
      <c r="AJ165" s="38"/>
    </row>
    <row r="166" spans="1:44" ht="15" customHeight="1" x14ac:dyDescent="0.25">
      <c r="AG166" s="24"/>
      <c r="AH166" s="62"/>
      <c r="AI166" s="38"/>
      <c r="AJ166" s="38"/>
    </row>
    <row r="167" spans="1:44" ht="15" customHeight="1" x14ac:dyDescent="0.25">
      <c r="AG167" s="24"/>
      <c r="AH167" s="62"/>
      <c r="AI167" s="38"/>
      <c r="AJ167" s="38"/>
    </row>
    <row r="168" spans="1:44" ht="15" customHeight="1" x14ac:dyDescent="0.25">
      <c r="AG168" s="24"/>
      <c r="AH168" s="62"/>
      <c r="AI168" s="38"/>
      <c r="AJ168" s="38"/>
    </row>
    <row r="169" spans="1:44" ht="15" customHeight="1" x14ac:dyDescent="0.25">
      <c r="AG169" s="24"/>
      <c r="AH169" s="62"/>
      <c r="AI169" s="38"/>
      <c r="AJ169" s="38"/>
    </row>
    <row r="170" spans="1:44" ht="15" customHeight="1" x14ac:dyDescent="0.25">
      <c r="AG170" s="24"/>
      <c r="AH170" s="62"/>
      <c r="AI170" s="38"/>
      <c r="AJ170" s="38"/>
    </row>
    <row r="179" spans="2:43" ht="1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2:43" ht="1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2:43" ht="1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2:43" ht="1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2:43" ht="1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</sheetData>
  <sortState ref="B9:AP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41</v>
      </c>
      <c r="C1" s="7"/>
      <c r="D1" s="8"/>
      <c r="E1" s="9" t="s">
        <v>42</v>
      </c>
      <c r="F1" s="137"/>
      <c r="G1" s="75"/>
      <c r="H1" s="75"/>
      <c r="I1" s="6"/>
      <c r="J1" s="7"/>
      <c r="K1" s="124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7"/>
      <c r="AB1" s="137"/>
      <c r="AC1" s="75"/>
      <c r="AD1" s="75"/>
      <c r="AE1" s="6"/>
      <c r="AF1" s="7"/>
      <c r="AG1" s="124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38" t="s">
        <v>106</v>
      </c>
      <c r="C2" s="72"/>
      <c r="D2" s="158"/>
      <c r="E2" s="14" t="s">
        <v>13</v>
      </c>
      <c r="F2" s="15"/>
      <c r="G2" s="15"/>
      <c r="H2" s="15"/>
      <c r="I2" s="21"/>
      <c r="J2" s="16"/>
      <c r="K2" s="70"/>
      <c r="L2" s="23" t="s">
        <v>127</v>
      </c>
      <c r="M2" s="15"/>
      <c r="N2" s="15"/>
      <c r="O2" s="22"/>
      <c r="P2" s="20"/>
      <c r="Q2" s="23" t="s">
        <v>128</v>
      </c>
      <c r="R2" s="15"/>
      <c r="S2" s="15"/>
      <c r="T2" s="15"/>
      <c r="U2" s="21"/>
      <c r="V2" s="22"/>
      <c r="W2" s="20"/>
      <c r="X2" s="159" t="s">
        <v>107</v>
      </c>
      <c r="Y2" s="160"/>
      <c r="Z2" s="139"/>
      <c r="AA2" s="14" t="s">
        <v>13</v>
      </c>
      <c r="AB2" s="15"/>
      <c r="AC2" s="15"/>
      <c r="AD2" s="15"/>
      <c r="AE2" s="21"/>
      <c r="AF2" s="16"/>
      <c r="AG2" s="70"/>
      <c r="AH2" s="23" t="s">
        <v>129</v>
      </c>
      <c r="AI2" s="15"/>
      <c r="AJ2" s="15"/>
      <c r="AK2" s="22"/>
      <c r="AL2" s="20"/>
      <c r="AM2" s="23" t="s">
        <v>128</v>
      </c>
      <c r="AN2" s="15"/>
      <c r="AO2" s="15"/>
      <c r="AP2" s="15"/>
      <c r="AQ2" s="21"/>
      <c r="AR2" s="22"/>
      <c r="AS2" s="140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40"/>
      <c r="L3" s="19" t="s">
        <v>5</v>
      </c>
      <c r="M3" s="19" t="s">
        <v>6</v>
      </c>
      <c r="N3" s="19" t="s">
        <v>86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4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40"/>
      <c r="AH3" s="19" t="s">
        <v>5</v>
      </c>
      <c r="AI3" s="19" t="s">
        <v>6</v>
      </c>
      <c r="AJ3" s="19" t="s">
        <v>86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40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5"/>
      <c r="E4" s="30"/>
      <c r="F4" s="30"/>
      <c r="G4" s="30"/>
      <c r="H4" s="33"/>
      <c r="I4" s="30"/>
      <c r="J4" s="126"/>
      <c r="K4" s="41"/>
      <c r="L4" s="128"/>
      <c r="M4" s="19"/>
      <c r="N4" s="19"/>
      <c r="O4" s="19"/>
      <c r="P4" s="24"/>
      <c r="Q4" s="30"/>
      <c r="R4" s="30"/>
      <c r="S4" s="33"/>
      <c r="T4" s="30"/>
      <c r="U4" s="30"/>
      <c r="V4" s="161"/>
      <c r="W4" s="41"/>
      <c r="X4" s="30">
        <v>2015</v>
      </c>
      <c r="Y4" s="34" t="s">
        <v>63</v>
      </c>
      <c r="Z4" s="35" t="s">
        <v>39</v>
      </c>
      <c r="AA4" s="30">
        <v>1</v>
      </c>
      <c r="AB4" s="30">
        <v>0</v>
      </c>
      <c r="AC4" s="30">
        <v>1</v>
      </c>
      <c r="AD4" s="33">
        <v>1</v>
      </c>
      <c r="AE4" s="30">
        <v>5</v>
      </c>
      <c r="AF4" s="126">
        <v>0.625</v>
      </c>
      <c r="AG4" s="41">
        <v>8</v>
      </c>
      <c r="AH4" s="19"/>
      <c r="AI4" s="19"/>
      <c r="AJ4" s="19"/>
      <c r="AK4" s="19"/>
      <c r="AL4" s="24"/>
      <c r="AM4" s="30">
        <v>3</v>
      </c>
      <c r="AN4" s="30">
        <v>0</v>
      </c>
      <c r="AO4" s="30">
        <v>0</v>
      </c>
      <c r="AP4" s="30">
        <v>3</v>
      </c>
      <c r="AQ4" s="30">
        <v>16</v>
      </c>
      <c r="AR4" s="162">
        <v>0.6956</v>
      </c>
      <c r="AS4" s="2">
        <v>23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5"/>
      <c r="E5" s="30"/>
      <c r="F5" s="30"/>
      <c r="G5" s="30"/>
      <c r="H5" s="33"/>
      <c r="I5" s="30"/>
      <c r="J5" s="126"/>
      <c r="K5" s="41"/>
      <c r="L5" s="128"/>
      <c r="M5" s="19"/>
      <c r="N5" s="19"/>
      <c r="O5" s="19"/>
      <c r="P5" s="24"/>
      <c r="Q5" s="30"/>
      <c r="R5" s="30"/>
      <c r="S5" s="33"/>
      <c r="T5" s="30"/>
      <c r="U5" s="30"/>
      <c r="V5" s="161"/>
      <c r="W5" s="41"/>
      <c r="X5" s="30">
        <v>2016</v>
      </c>
      <c r="Y5" s="34" t="s">
        <v>63</v>
      </c>
      <c r="Z5" s="35" t="s">
        <v>39</v>
      </c>
      <c r="AA5" s="30">
        <v>12</v>
      </c>
      <c r="AB5" s="30">
        <v>3</v>
      </c>
      <c r="AC5" s="30">
        <v>32</v>
      </c>
      <c r="AD5" s="33">
        <v>15</v>
      </c>
      <c r="AE5" s="30">
        <v>80</v>
      </c>
      <c r="AF5" s="126">
        <v>0.80800000000000005</v>
      </c>
      <c r="AG5" s="41">
        <v>99</v>
      </c>
      <c r="AH5" s="19" t="s">
        <v>110</v>
      </c>
      <c r="AI5" s="19"/>
      <c r="AJ5" s="19" t="s">
        <v>111</v>
      </c>
      <c r="AK5" s="19"/>
      <c r="AL5" s="24"/>
      <c r="AM5" s="30">
        <v>2</v>
      </c>
      <c r="AN5" s="30">
        <v>0</v>
      </c>
      <c r="AO5" s="30">
        <v>3</v>
      </c>
      <c r="AP5" s="30">
        <v>0</v>
      </c>
      <c r="AQ5" s="30">
        <v>11</v>
      </c>
      <c r="AR5" s="162">
        <v>0.78600000000000003</v>
      </c>
      <c r="AS5" s="2">
        <v>14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77" t="s">
        <v>109</v>
      </c>
      <c r="C6" s="81"/>
      <c r="D6" s="80"/>
      <c r="E6" s="79">
        <f>SUM(E4:E5)</f>
        <v>0</v>
      </c>
      <c r="F6" s="79">
        <f>SUM(F4:F5)</f>
        <v>0</v>
      </c>
      <c r="G6" s="79">
        <f>SUM(G4:G5)</f>
        <v>0</v>
      </c>
      <c r="H6" s="79">
        <f>SUM(H4:H5)</f>
        <v>0</v>
      </c>
      <c r="I6" s="79">
        <f>SUM(I4:I5)</f>
        <v>0</v>
      </c>
      <c r="J6" s="145">
        <v>0</v>
      </c>
      <c r="K6" s="70">
        <f>SUM(K4:K5)</f>
        <v>0</v>
      </c>
      <c r="L6" s="23"/>
      <c r="M6" s="21"/>
      <c r="N6" s="130"/>
      <c r="O6" s="131"/>
      <c r="P6" s="24"/>
      <c r="Q6" s="79">
        <f>SUM(Q4:Q5)</f>
        <v>0</v>
      </c>
      <c r="R6" s="79">
        <f>SUM(R4:R5)</f>
        <v>0</v>
      </c>
      <c r="S6" s="79">
        <f>SUM(S4:S5)</f>
        <v>0</v>
      </c>
      <c r="T6" s="79">
        <f>SUM(T4:T5)</f>
        <v>0</v>
      </c>
      <c r="U6" s="79">
        <f>SUM(U4:U5)</f>
        <v>0</v>
      </c>
      <c r="V6" s="36">
        <v>0</v>
      </c>
      <c r="W6" s="70">
        <f>SUM(W4:W5)</f>
        <v>0</v>
      </c>
      <c r="X6" s="17" t="s">
        <v>109</v>
      </c>
      <c r="Y6" s="18"/>
      <c r="Z6" s="16"/>
      <c r="AA6" s="79">
        <f>SUM(AA4:AA5)</f>
        <v>13</v>
      </c>
      <c r="AB6" s="79">
        <f>SUM(AB4:AB5)</f>
        <v>3</v>
      </c>
      <c r="AC6" s="79">
        <f>SUM(AC4:AC5)</f>
        <v>33</v>
      </c>
      <c r="AD6" s="79">
        <f>SUM(AD4:AD5)</f>
        <v>16</v>
      </c>
      <c r="AE6" s="79">
        <f>SUM(AE4:AE5)</f>
        <v>85</v>
      </c>
      <c r="AF6" s="145">
        <f>PRODUCT(AE6/AG6)</f>
        <v>0.79439252336448596</v>
      </c>
      <c r="AG6" s="70">
        <f>SUM(AG4:AG5)</f>
        <v>107</v>
      </c>
      <c r="AH6" s="23"/>
      <c r="AI6" s="21"/>
      <c r="AJ6" s="130"/>
      <c r="AK6" s="131"/>
      <c r="AL6" s="24"/>
      <c r="AM6" s="79">
        <f>SUM(AM4:AM5)</f>
        <v>5</v>
      </c>
      <c r="AN6" s="79">
        <f>SUM(AN4:AN5)</f>
        <v>0</v>
      </c>
      <c r="AO6" s="79">
        <f>SUM(AO4:AO5)</f>
        <v>3</v>
      </c>
      <c r="AP6" s="79">
        <f>SUM(AP4:AP5)</f>
        <v>3</v>
      </c>
      <c r="AQ6" s="79">
        <f>SUM(AQ4:AQ5)</f>
        <v>27</v>
      </c>
      <c r="AR6" s="145">
        <f>PRODUCT(AQ6/AS6)</f>
        <v>0.72972972972972971</v>
      </c>
      <c r="AS6" s="140">
        <f>SUM(AS4:AS5)</f>
        <v>37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41"/>
      <c r="L7" s="24"/>
      <c r="M7" s="24"/>
      <c r="N7" s="24"/>
      <c r="O7" s="24"/>
      <c r="P7" s="38"/>
      <c r="Q7" s="38"/>
      <c r="R7" s="42"/>
      <c r="S7" s="38"/>
      <c r="T7" s="38"/>
      <c r="U7" s="24"/>
      <c r="V7" s="24"/>
      <c r="W7" s="41"/>
      <c r="X7" s="38"/>
      <c r="Y7" s="38"/>
      <c r="Z7" s="38"/>
      <c r="AA7" s="38"/>
      <c r="AB7" s="38"/>
      <c r="AC7" s="38"/>
      <c r="AD7" s="38"/>
      <c r="AE7" s="38"/>
      <c r="AF7" s="39"/>
      <c r="AG7" s="41"/>
      <c r="AH7" s="24"/>
      <c r="AI7" s="24"/>
      <c r="AJ7" s="24"/>
      <c r="AK7" s="24"/>
      <c r="AL7" s="38"/>
      <c r="AM7" s="38"/>
      <c r="AN7" s="42"/>
      <c r="AO7" s="38"/>
      <c r="AP7" s="38"/>
      <c r="AQ7" s="24"/>
      <c r="AR7" s="24"/>
      <c r="AS7" s="4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49" t="s">
        <v>108</v>
      </c>
      <c r="C8" s="150"/>
      <c r="D8" s="151"/>
      <c r="E8" s="16" t="s">
        <v>3</v>
      </c>
      <c r="F8" s="19" t="s">
        <v>8</v>
      </c>
      <c r="G8" s="16" t="s">
        <v>5</v>
      </c>
      <c r="H8" s="19" t="s">
        <v>6</v>
      </c>
      <c r="I8" s="19" t="s">
        <v>17</v>
      </c>
      <c r="J8" s="19" t="s">
        <v>22</v>
      </c>
      <c r="K8" s="24"/>
      <c r="L8" s="19" t="s">
        <v>27</v>
      </c>
      <c r="M8" s="19" t="s">
        <v>28</v>
      </c>
      <c r="N8" s="19" t="s">
        <v>130</v>
      </c>
      <c r="O8" s="19" t="s">
        <v>131</v>
      </c>
      <c r="Q8" s="42"/>
      <c r="R8" s="42" t="s">
        <v>36</v>
      </c>
      <c r="S8" s="42"/>
      <c r="T8" s="38" t="s">
        <v>38</v>
      </c>
      <c r="U8" s="24"/>
      <c r="V8" s="41"/>
      <c r="W8" s="41"/>
      <c r="X8" s="148"/>
      <c r="Y8" s="148"/>
      <c r="Z8" s="148"/>
      <c r="AA8" s="148"/>
      <c r="AB8" s="148"/>
      <c r="AC8" s="42"/>
      <c r="AD8" s="42"/>
      <c r="AE8" s="42"/>
      <c r="AF8" s="38"/>
      <c r="AG8" s="38"/>
      <c r="AH8" s="38"/>
      <c r="AI8" s="38"/>
      <c r="AJ8" s="38"/>
      <c r="AK8" s="38"/>
      <c r="AM8" s="41"/>
      <c r="AN8" s="148"/>
      <c r="AO8" s="148"/>
      <c r="AP8" s="148"/>
      <c r="AQ8" s="148"/>
      <c r="AR8" s="148"/>
      <c r="AS8" s="14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5" t="s">
        <v>12</v>
      </c>
      <c r="C9" s="13"/>
      <c r="D9" s="47"/>
      <c r="E9" s="152">
        <v>152</v>
      </c>
      <c r="F9" s="152">
        <v>24</v>
      </c>
      <c r="G9" s="152">
        <v>375</v>
      </c>
      <c r="H9" s="152">
        <v>104</v>
      </c>
      <c r="I9" s="152">
        <v>818</v>
      </c>
      <c r="J9" s="163">
        <v>0.60799999999999998</v>
      </c>
      <c r="K9" s="38">
        <f>PRODUCT(I9/J9)</f>
        <v>1345.3947368421052</v>
      </c>
      <c r="L9" s="153">
        <f>PRODUCT((F9+G9)/E9)</f>
        <v>2.625</v>
      </c>
      <c r="M9" s="153">
        <f>PRODUCT(H9/E9)</f>
        <v>0.68421052631578949</v>
      </c>
      <c r="N9" s="153">
        <f>PRODUCT((F9+G9+H9)/E9)</f>
        <v>3.3092105263157894</v>
      </c>
      <c r="O9" s="153">
        <f>PRODUCT(I9/E9)</f>
        <v>5.3815789473684212</v>
      </c>
      <c r="Q9" s="42"/>
      <c r="R9" s="42"/>
      <c r="S9" s="42"/>
      <c r="T9" s="38" t="s">
        <v>37</v>
      </c>
      <c r="U9" s="38"/>
      <c r="V9" s="38"/>
      <c r="W9" s="38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8"/>
      <c r="AL9" s="38"/>
      <c r="AM9" s="38"/>
      <c r="AN9" s="42"/>
      <c r="AO9" s="42"/>
      <c r="AP9" s="42"/>
      <c r="AQ9" s="42"/>
      <c r="AR9" s="42"/>
      <c r="AS9" s="42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42" t="s">
        <v>106</v>
      </c>
      <c r="C10" s="143"/>
      <c r="D10" s="144"/>
      <c r="E10" s="152">
        <f>PRODUCT(E6+Q6)</f>
        <v>0</v>
      </c>
      <c r="F10" s="152">
        <f>PRODUCT(F6+R6)</f>
        <v>0</v>
      </c>
      <c r="G10" s="152">
        <f>PRODUCT(G6+S6)</f>
        <v>0</v>
      </c>
      <c r="H10" s="152">
        <f>PRODUCT(H6+T6)</f>
        <v>0</v>
      </c>
      <c r="I10" s="152">
        <f>PRODUCT(I6+U6)</f>
        <v>0</v>
      </c>
      <c r="J10" s="163">
        <v>0</v>
      </c>
      <c r="K10" s="38">
        <f>PRODUCT(K6+W6)</f>
        <v>0</v>
      </c>
      <c r="L10" s="153">
        <v>0</v>
      </c>
      <c r="M10" s="153">
        <v>0</v>
      </c>
      <c r="N10" s="153">
        <v>0</v>
      </c>
      <c r="O10" s="153">
        <v>0</v>
      </c>
      <c r="Q10" s="42"/>
      <c r="R10" s="42"/>
      <c r="S10" s="42"/>
      <c r="T10" s="38"/>
      <c r="U10" s="38"/>
      <c r="V10" s="38"/>
      <c r="W10" s="38"/>
      <c r="X10" s="38"/>
      <c r="Y10" s="38"/>
      <c r="Z10" s="38"/>
      <c r="AA10" s="38"/>
      <c r="AB10" s="38"/>
      <c r="AC10" s="42"/>
      <c r="AD10" s="42"/>
      <c r="AE10" s="42"/>
      <c r="AF10" s="42"/>
      <c r="AG10" s="42"/>
      <c r="AH10" s="42"/>
      <c r="AI10" s="42"/>
      <c r="AJ10" s="42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46" t="s">
        <v>107</v>
      </c>
      <c r="C11" s="147"/>
      <c r="D11" s="141"/>
      <c r="E11" s="152">
        <f>PRODUCT(AA6+AM6)</f>
        <v>18</v>
      </c>
      <c r="F11" s="152">
        <f>PRODUCT(AB6+AN6)</f>
        <v>3</v>
      </c>
      <c r="G11" s="152">
        <f>PRODUCT(AC6+AO6)</f>
        <v>36</v>
      </c>
      <c r="H11" s="152">
        <f>PRODUCT(AD6+AP6)</f>
        <v>19</v>
      </c>
      <c r="I11" s="152">
        <f>PRODUCT(AE6+AQ6)</f>
        <v>112</v>
      </c>
      <c r="J11" s="163">
        <f>PRODUCT(I11/K11)</f>
        <v>0.77777777777777779</v>
      </c>
      <c r="K11" s="24">
        <f>PRODUCT(AG6+AS6)</f>
        <v>144</v>
      </c>
      <c r="L11" s="153">
        <f>PRODUCT((F11+G11)/E11)</f>
        <v>2.1666666666666665</v>
      </c>
      <c r="M11" s="153">
        <f>PRODUCT(H11/E11)</f>
        <v>1.0555555555555556</v>
      </c>
      <c r="N11" s="153">
        <f>PRODUCT((F11+G11+H11)/E11)</f>
        <v>3.2222222222222223</v>
      </c>
      <c r="O11" s="153">
        <f>PRODUCT(I11/E11)</f>
        <v>6.2222222222222223</v>
      </c>
      <c r="Q11" s="42"/>
      <c r="R11" s="42"/>
      <c r="S11" s="38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8"/>
      <c r="AL11" s="24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54" t="s">
        <v>109</v>
      </c>
      <c r="C12" s="111"/>
      <c r="D12" s="155"/>
      <c r="E12" s="152">
        <f>SUM(E9:E11)</f>
        <v>170</v>
      </c>
      <c r="F12" s="152">
        <f t="shared" ref="F12:I12" si="0">SUM(F9:F11)</f>
        <v>27</v>
      </c>
      <c r="G12" s="152">
        <f t="shared" si="0"/>
        <v>411</v>
      </c>
      <c r="H12" s="152">
        <f t="shared" si="0"/>
        <v>123</v>
      </c>
      <c r="I12" s="152">
        <f t="shared" si="0"/>
        <v>930</v>
      </c>
      <c r="J12" s="163">
        <f>PRODUCT(I12/K12)</f>
        <v>0.62441472162835487</v>
      </c>
      <c r="K12" s="38">
        <f>SUM(K9:K11)</f>
        <v>1489.3947368421052</v>
      </c>
      <c r="L12" s="153">
        <f>PRODUCT((F12+G12)/E12)</f>
        <v>2.5764705882352943</v>
      </c>
      <c r="M12" s="153">
        <f>PRODUCT(H12/E12)</f>
        <v>0.72352941176470587</v>
      </c>
      <c r="N12" s="153">
        <f>PRODUCT((F12+G12+H12)/E12)</f>
        <v>3.3</v>
      </c>
      <c r="O12" s="153">
        <f>PRODUCT(I12/E12)</f>
        <v>5.4705882352941178</v>
      </c>
      <c r="Q12" s="24"/>
      <c r="R12" s="24"/>
      <c r="S12" s="24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4"/>
      <c r="F13" s="24"/>
      <c r="G13" s="24"/>
      <c r="H13" s="24"/>
      <c r="I13" s="24"/>
      <c r="J13" s="38"/>
      <c r="K13" s="38"/>
      <c r="L13" s="24"/>
      <c r="M13" s="24"/>
      <c r="N13" s="24"/>
      <c r="O13" s="24"/>
      <c r="P13" s="38"/>
      <c r="Q13" s="38"/>
      <c r="R13" s="38"/>
      <c r="S13" s="3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4"/>
      <c r="AL177" s="24"/>
    </row>
    <row r="178" spans="12:38" x14ac:dyDescent="0.25">
      <c r="R178" s="41"/>
      <c r="S178" s="41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41"/>
      <c r="S179" s="41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41"/>
      <c r="S180" s="41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41"/>
      <c r="S181" s="41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41"/>
      <c r="S182" s="41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41"/>
      <c r="S183" s="41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41"/>
      <c r="S184" s="41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41"/>
      <c r="S185" s="41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41"/>
      <c r="S186" s="41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41"/>
      <c r="S187" s="41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5" customWidth="1"/>
    <col min="3" max="3" width="25.85546875" style="64" customWidth="1"/>
    <col min="4" max="4" width="10.5703125" style="93" customWidth="1"/>
    <col min="5" max="5" width="9.7109375" style="93" customWidth="1"/>
    <col min="6" max="6" width="0.5703125" style="41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64" customWidth="1"/>
    <col min="22" max="22" width="9.7109375" style="64" customWidth="1"/>
    <col min="23" max="23" width="23.5703125" style="93" customWidth="1"/>
    <col min="24" max="24" width="9.7109375" style="64" customWidth="1"/>
    <col min="25" max="30" width="9.140625" style="4"/>
  </cols>
  <sheetData>
    <row r="1" spans="1:30" ht="18.75" x14ac:dyDescent="0.3">
      <c r="A1" s="63"/>
      <c r="B1" s="71" t="s">
        <v>44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1"/>
      <c r="Z1" s="1"/>
      <c r="AA1" s="1"/>
      <c r="AB1" s="1"/>
      <c r="AC1" s="1"/>
      <c r="AD1" s="1"/>
    </row>
    <row r="2" spans="1:30" x14ac:dyDescent="0.25">
      <c r="A2" s="63"/>
      <c r="B2" s="11" t="s">
        <v>41</v>
      </c>
      <c r="C2" s="75" t="s">
        <v>42</v>
      </c>
      <c r="D2" s="75"/>
      <c r="E2" s="75"/>
      <c r="F2" s="75"/>
      <c r="G2" s="75"/>
      <c r="H2" s="75"/>
      <c r="I2" s="75"/>
      <c r="J2" s="75"/>
      <c r="K2" s="12"/>
      <c r="L2" s="75"/>
      <c r="M2" s="12"/>
      <c r="N2" s="12"/>
      <c r="O2" s="12"/>
      <c r="P2" s="12"/>
      <c r="Q2" s="12"/>
      <c r="R2" s="12"/>
      <c r="S2" s="12"/>
      <c r="T2" s="12"/>
      <c r="U2" s="12"/>
      <c r="V2" s="12"/>
      <c r="W2" s="75"/>
      <c r="X2" s="33"/>
      <c r="Y2" s="1"/>
      <c r="Z2" s="1"/>
      <c r="AA2" s="1"/>
      <c r="AB2" s="1"/>
      <c r="AC2" s="1"/>
      <c r="AD2" s="1"/>
    </row>
    <row r="3" spans="1:30" x14ac:dyDescent="0.25">
      <c r="A3" s="63"/>
      <c r="B3" s="76" t="s">
        <v>68</v>
      </c>
      <c r="C3" s="23" t="s">
        <v>46</v>
      </c>
      <c r="D3" s="77" t="s">
        <v>47</v>
      </c>
      <c r="E3" s="78" t="s">
        <v>1</v>
      </c>
      <c r="F3" s="24"/>
      <c r="G3" s="79" t="s">
        <v>48</v>
      </c>
      <c r="H3" s="80" t="s">
        <v>49</v>
      </c>
      <c r="I3" s="80" t="s">
        <v>32</v>
      </c>
      <c r="J3" s="18" t="s">
        <v>50</v>
      </c>
      <c r="K3" s="81" t="s">
        <v>51</v>
      </c>
      <c r="L3" s="81" t="s">
        <v>52</v>
      </c>
      <c r="M3" s="79" t="s">
        <v>53</v>
      </c>
      <c r="N3" s="79" t="s">
        <v>31</v>
      </c>
      <c r="O3" s="80" t="s">
        <v>54</v>
      </c>
      <c r="P3" s="79" t="s">
        <v>49</v>
      </c>
      <c r="Q3" s="79" t="s">
        <v>17</v>
      </c>
      <c r="R3" s="79">
        <v>1</v>
      </c>
      <c r="S3" s="79">
        <v>2</v>
      </c>
      <c r="T3" s="79">
        <v>3</v>
      </c>
      <c r="U3" s="79" t="s">
        <v>55</v>
      </c>
      <c r="V3" s="94" t="s">
        <v>69</v>
      </c>
      <c r="W3" s="17" t="s">
        <v>56</v>
      </c>
      <c r="X3" s="17" t="s">
        <v>57</v>
      </c>
      <c r="Y3" s="1"/>
      <c r="Z3" s="1"/>
      <c r="AA3" s="1"/>
      <c r="AB3" s="1"/>
      <c r="AC3" s="1"/>
      <c r="AD3" s="1"/>
    </row>
    <row r="4" spans="1:30" x14ac:dyDescent="0.25">
      <c r="A4" s="63"/>
      <c r="B4" s="82" t="s">
        <v>71</v>
      </c>
      <c r="C4" s="83" t="s">
        <v>73</v>
      </c>
      <c r="D4" s="84" t="s">
        <v>60</v>
      </c>
      <c r="E4" s="95" t="s">
        <v>34</v>
      </c>
      <c r="F4" s="24"/>
      <c r="G4" s="87"/>
      <c r="H4" s="87"/>
      <c r="I4" s="88">
        <v>1</v>
      </c>
      <c r="J4" s="89"/>
      <c r="K4" s="89" t="s">
        <v>62</v>
      </c>
      <c r="L4" s="89" t="s">
        <v>132</v>
      </c>
      <c r="M4" s="89">
        <v>1</v>
      </c>
      <c r="N4" s="89"/>
      <c r="O4" s="87">
        <v>2</v>
      </c>
      <c r="P4" s="88"/>
      <c r="Q4" s="96" t="s">
        <v>74</v>
      </c>
      <c r="R4" s="115"/>
      <c r="S4" s="115"/>
      <c r="T4" s="115" t="s">
        <v>75</v>
      </c>
      <c r="U4" s="115" t="s">
        <v>76</v>
      </c>
      <c r="V4" s="90">
        <v>1</v>
      </c>
      <c r="W4" s="83" t="s">
        <v>77</v>
      </c>
      <c r="X4" s="96" t="s">
        <v>78</v>
      </c>
      <c r="Y4" s="1"/>
      <c r="Z4" s="1"/>
      <c r="AA4" s="1"/>
      <c r="AB4" s="1"/>
      <c r="AC4" s="1"/>
      <c r="AD4" s="1"/>
    </row>
    <row r="5" spans="1:30" x14ac:dyDescent="0.25">
      <c r="A5" s="63"/>
      <c r="B5" s="82" t="s">
        <v>112</v>
      </c>
      <c r="C5" s="83" t="s">
        <v>113</v>
      </c>
      <c r="D5" s="84" t="s">
        <v>60</v>
      </c>
      <c r="E5" s="95" t="s">
        <v>34</v>
      </c>
      <c r="F5" s="24"/>
      <c r="G5" s="87"/>
      <c r="H5" s="88"/>
      <c r="I5" s="88">
        <v>1</v>
      </c>
      <c r="J5" s="89"/>
      <c r="K5" s="89" t="s">
        <v>62</v>
      </c>
      <c r="L5" s="89"/>
      <c r="M5" s="89">
        <v>1</v>
      </c>
      <c r="N5" s="89"/>
      <c r="O5" s="87"/>
      <c r="P5" s="88"/>
      <c r="Q5" s="96" t="s">
        <v>114</v>
      </c>
      <c r="R5" s="115"/>
      <c r="S5" s="115" t="s">
        <v>115</v>
      </c>
      <c r="T5" s="115" t="s">
        <v>79</v>
      </c>
      <c r="U5" s="115" t="s">
        <v>79</v>
      </c>
      <c r="V5" s="90">
        <v>0</v>
      </c>
      <c r="W5" s="83" t="s">
        <v>77</v>
      </c>
      <c r="X5" s="96" t="s">
        <v>116</v>
      </c>
      <c r="Y5" s="1"/>
      <c r="Z5" s="1"/>
      <c r="AA5" s="1"/>
      <c r="AB5" s="1"/>
      <c r="AC5" s="1"/>
      <c r="AD5" s="1"/>
    </row>
    <row r="6" spans="1:30" x14ac:dyDescent="0.25">
      <c r="A6" s="63"/>
      <c r="B6" s="82" t="s">
        <v>133</v>
      </c>
      <c r="C6" s="83" t="s">
        <v>134</v>
      </c>
      <c r="D6" s="84" t="s">
        <v>60</v>
      </c>
      <c r="E6" s="95" t="s">
        <v>34</v>
      </c>
      <c r="F6" s="24"/>
      <c r="G6" s="87">
        <v>1</v>
      </c>
      <c r="H6" s="88"/>
      <c r="I6" s="88"/>
      <c r="J6" s="89"/>
      <c r="K6" s="89" t="s">
        <v>62</v>
      </c>
      <c r="L6" s="89" t="s">
        <v>140</v>
      </c>
      <c r="M6" s="89">
        <v>1</v>
      </c>
      <c r="N6" s="89">
        <v>2</v>
      </c>
      <c r="O6" s="87">
        <v>8</v>
      </c>
      <c r="P6" s="88">
        <v>3</v>
      </c>
      <c r="Q6" s="96" t="s">
        <v>135</v>
      </c>
      <c r="R6" s="115"/>
      <c r="S6" s="115"/>
      <c r="T6" s="115" t="s">
        <v>136</v>
      </c>
      <c r="U6" s="115" t="s">
        <v>137</v>
      </c>
      <c r="V6" s="90">
        <v>0.93300000000000005</v>
      </c>
      <c r="W6" s="83" t="s">
        <v>138</v>
      </c>
      <c r="X6" s="96" t="s">
        <v>139</v>
      </c>
      <c r="Y6" s="1"/>
      <c r="Z6" s="1"/>
      <c r="AA6" s="1"/>
      <c r="AB6" s="1"/>
      <c r="AC6" s="1"/>
      <c r="AD6" s="1"/>
    </row>
    <row r="7" spans="1:30" x14ac:dyDescent="0.25">
      <c r="A7" s="66"/>
      <c r="B7" s="23" t="s">
        <v>7</v>
      </c>
      <c r="C7" s="18"/>
      <c r="D7" s="17"/>
      <c r="E7" s="156"/>
      <c r="F7" s="86"/>
      <c r="G7" s="19">
        <v>1</v>
      </c>
      <c r="H7" s="19"/>
      <c r="I7" s="19">
        <f>SUM(I2:I6)</f>
        <v>2</v>
      </c>
      <c r="J7" s="18"/>
      <c r="K7" s="18"/>
      <c r="L7" s="18"/>
      <c r="M7" s="19">
        <f t="shared" ref="M7" si="0">SUM(M2:M6)</f>
        <v>3</v>
      </c>
      <c r="N7" s="19">
        <v>2</v>
      </c>
      <c r="O7" s="19">
        <v>10</v>
      </c>
      <c r="P7" s="19">
        <v>3</v>
      </c>
      <c r="Q7" s="128" t="s">
        <v>141</v>
      </c>
      <c r="R7" s="128"/>
      <c r="S7" s="128" t="s">
        <v>115</v>
      </c>
      <c r="T7" s="128" t="s">
        <v>142</v>
      </c>
      <c r="U7" s="128" t="s">
        <v>143</v>
      </c>
      <c r="V7" s="36">
        <v>0.73899999999999999</v>
      </c>
      <c r="W7" s="157"/>
      <c r="X7" s="128"/>
      <c r="Y7" s="1"/>
      <c r="Z7" s="1"/>
      <c r="AA7" s="1"/>
      <c r="AB7" s="1"/>
      <c r="AC7" s="1"/>
      <c r="AD7" s="1"/>
    </row>
    <row r="8" spans="1:30" x14ac:dyDescent="0.25">
      <c r="A8" s="66"/>
      <c r="B8" s="97" t="s">
        <v>70</v>
      </c>
      <c r="C8" s="98" t="s">
        <v>72</v>
      </c>
      <c r="D8" s="99"/>
      <c r="E8" s="100"/>
      <c r="F8" s="101"/>
      <c r="G8" s="102"/>
      <c r="H8" s="103"/>
      <c r="I8" s="104"/>
      <c r="J8" s="103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6"/>
      <c r="W8" s="105"/>
      <c r="X8" s="107"/>
      <c r="Y8" s="1"/>
      <c r="Z8" s="1"/>
      <c r="AA8" s="1"/>
      <c r="AB8" s="1"/>
      <c r="AC8" s="1"/>
      <c r="AD8" s="1"/>
    </row>
    <row r="9" spans="1:30" x14ac:dyDescent="0.25">
      <c r="A9" s="66"/>
      <c r="B9" s="108"/>
      <c r="C9" s="109"/>
      <c r="D9" s="109"/>
      <c r="E9" s="110"/>
      <c r="F9" s="111"/>
      <c r="G9" s="112"/>
      <c r="H9" s="110"/>
      <c r="I9" s="113"/>
      <c r="J9" s="110"/>
      <c r="K9" s="113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4"/>
      <c r="Y9" s="1"/>
      <c r="Z9" s="1"/>
      <c r="AA9" s="1"/>
      <c r="AB9" s="1"/>
      <c r="AC9" s="1"/>
      <c r="AD9" s="1"/>
    </row>
    <row r="10" spans="1:30" x14ac:dyDescent="0.25">
      <c r="A10" s="63"/>
      <c r="B10" s="76" t="s">
        <v>45</v>
      </c>
      <c r="C10" s="76" t="s">
        <v>46</v>
      </c>
      <c r="D10" s="77" t="s">
        <v>47</v>
      </c>
      <c r="E10" s="78" t="s">
        <v>1</v>
      </c>
      <c r="F10" s="24"/>
      <c r="G10" s="79" t="s">
        <v>48</v>
      </c>
      <c r="H10" s="80" t="s">
        <v>49</v>
      </c>
      <c r="I10" s="80" t="s">
        <v>32</v>
      </c>
      <c r="J10" s="81" t="s">
        <v>50</v>
      </c>
      <c r="K10" s="81" t="s">
        <v>51</v>
      </c>
      <c r="L10" s="81" t="s">
        <v>52</v>
      </c>
      <c r="M10" s="79" t="s">
        <v>53</v>
      </c>
      <c r="N10" s="79" t="s">
        <v>31</v>
      </c>
      <c r="O10" s="80" t="s">
        <v>54</v>
      </c>
      <c r="P10" s="79" t="s">
        <v>49</v>
      </c>
      <c r="Q10" s="79" t="s">
        <v>17</v>
      </c>
      <c r="R10" s="79">
        <v>1</v>
      </c>
      <c r="S10" s="79">
        <v>2</v>
      </c>
      <c r="T10" s="79">
        <v>3</v>
      </c>
      <c r="U10" s="79" t="s">
        <v>55</v>
      </c>
      <c r="V10" s="18" t="s">
        <v>22</v>
      </c>
      <c r="W10" s="17" t="s">
        <v>56</v>
      </c>
      <c r="X10" s="17" t="s">
        <v>57</v>
      </c>
      <c r="Y10" s="1"/>
      <c r="Z10" s="1"/>
      <c r="AA10" s="1"/>
      <c r="AB10" s="1"/>
      <c r="AC10" s="1"/>
      <c r="AD10" s="1"/>
    </row>
    <row r="11" spans="1:30" x14ac:dyDescent="0.25">
      <c r="A11" s="66"/>
      <c r="B11" s="82" t="s">
        <v>58</v>
      </c>
      <c r="C11" s="83" t="s">
        <v>59</v>
      </c>
      <c r="D11" s="84" t="s">
        <v>60</v>
      </c>
      <c r="E11" s="85" t="s">
        <v>34</v>
      </c>
      <c r="F11" s="86"/>
      <c r="G11" s="87"/>
      <c r="H11" s="88"/>
      <c r="I11" s="87">
        <v>1</v>
      </c>
      <c r="J11" s="89"/>
      <c r="K11" s="89" t="s">
        <v>62</v>
      </c>
      <c r="L11" s="89"/>
      <c r="M11" s="89">
        <v>1</v>
      </c>
      <c r="N11" s="87"/>
      <c r="O11" s="87"/>
      <c r="P11" s="87"/>
      <c r="Q11" s="87" t="s">
        <v>82</v>
      </c>
      <c r="R11" s="87"/>
      <c r="S11" s="87" t="s">
        <v>79</v>
      </c>
      <c r="T11" s="87" t="s">
        <v>80</v>
      </c>
      <c r="U11" s="87" t="s">
        <v>81</v>
      </c>
      <c r="V11" s="90">
        <v>0</v>
      </c>
      <c r="W11" s="82" t="s">
        <v>61</v>
      </c>
      <c r="X11" s="87">
        <v>1829</v>
      </c>
      <c r="Y11" s="1"/>
      <c r="Z11" s="1"/>
      <c r="AA11" s="1"/>
      <c r="AB11" s="1"/>
      <c r="AC11" s="1"/>
      <c r="AD11" s="1"/>
    </row>
    <row r="12" spans="1:30" x14ac:dyDescent="0.25">
      <c r="A12" s="66"/>
      <c r="B12" s="116"/>
      <c r="C12" s="117"/>
      <c r="D12" s="118"/>
      <c r="E12" s="119"/>
      <c r="F12" s="120"/>
      <c r="G12" s="117"/>
      <c r="H12" s="117"/>
      <c r="I12" s="117"/>
      <c r="J12" s="121"/>
      <c r="K12" s="121"/>
      <c r="L12" s="121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8"/>
      <c r="X12" s="122"/>
      <c r="Y12" s="1"/>
      <c r="Z12" s="1"/>
      <c r="AA12" s="1"/>
      <c r="AB12" s="1"/>
      <c r="AC12" s="1"/>
      <c r="AD12" s="1"/>
    </row>
    <row r="13" spans="1:30" x14ac:dyDescent="0.25">
      <c r="A13" s="66"/>
      <c r="B13" s="91"/>
      <c r="C13" s="38"/>
      <c r="D13" s="91"/>
      <c r="E13" s="92"/>
      <c r="G13" s="38"/>
      <c r="H13" s="42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1"/>
      <c r="X13" s="38"/>
      <c r="Y13" s="1"/>
      <c r="Z13" s="1"/>
      <c r="AA13" s="1"/>
      <c r="AB13" s="1"/>
      <c r="AC13" s="1"/>
      <c r="AD13" s="1"/>
    </row>
    <row r="14" spans="1:30" x14ac:dyDescent="0.25">
      <c r="A14" s="66"/>
      <c r="B14" s="91"/>
      <c r="C14" s="38"/>
      <c r="D14" s="91"/>
      <c r="E14" s="92"/>
      <c r="G14" s="38"/>
      <c r="H14" s="42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91"/>
      <c r="X14" s="38"/>
      <c r="Y14" s="1"/>
      <c r="Z14" s="1"/>
      <c r="AA14" s="1"/>
      <c r="AB14" s="1"/>
      <c r="AC14" s="1"/>
      <c r="AD14" s="1"/>
    </row>
    <row r="15" spans="1:30" x14ac:dyDescent="0.25">
      <c r="A15" s="66"/>
      <c r="B15" s="91"/>
      <c r="C15" s="38"/>
      <c r="D15" s="91"/>
      <c r="E15" s="92"/>
      <c r="G15" s="38"/>
      <c r="H15" s="42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91"/>
      <c r="X15" s="38"/>
      <c r="Y15" s="1"/>
      <c r="Z15" s="1"/>
      <c r="AA15" s="1"/>
      <c r="AB15" s="1"/>
      <c r="AC15" s="1"/>
      <c r="AD15" s="1"/>
    </row>
    <row r="16" spans="1:30" x14ac:dyDescent="0.25">
      <c r="A16" s="66"/>
      <c r="B16" s="91"/>
      <c r="C16" s="38"/>
      <c r="D16" s="91"/>
      <c r="E16" s="92"/>
      <c r="G16" s="38"/>
      <c r="H16" s="42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91"/>
      <c r="X16" s="38"/>
      <c r="Y16" s="1"/>
      <c r="Z16" s="1"/>
      <c r="AA16" s="1"/>
      <c r="AB16" s="1"/>
      <c r="AC16" s="1"/>
      <c r="AD16" s="1"/>
    </row>
    <row r="17" spans="1:30" x14ac:dyDescent="0.25">
      <c r="A17" s="66"/>
      <c r="B17" s="91"/>
      <c r="C17" s="38"/>
      <c r="D17" s="91"/>
      <c r="E17" s="92"/>
      <c r="G17" s="38"/>
      <c r="H17" s="42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91"/>
      <c r="X17" s="38"/>
      <c r="Y17" s="1"/>
      <c r="Z17" s="1"/>
      <c r="AA17" s="1"/>
      <c r="AB17" s="1"/>
      <c r="AC17" s="1"/>
      <c r="AD17" s="1"/>
    </row>
    <row r="18" spans="1:30" x14ac:dyDescent="0.25">
      <c r="A18" s="66"/>
      <c r="B18" s="91"/>
      <c r="C18" s="38"/>
      <c r="D18" s="91"/>
      <c r="E18" s="92"/>
      <c r="G18" s="38"/>
      <c r="H18" s="42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91"/>
      <c r="X18" s="38"/>
      <c r="Y18" s="1"/>
      <c r="Z18" s="1"/>
      <c r="AA18" s="1"/>
      <c r="AB18" s="1"/>
      <c r="AC18" s="1"/>
      <c r="AD18" s="1"/>
    </row>
    <row r="19" spans="1:30" x14ac:dyDescent="0.25">
      <c r="A19" s="66"/>
      <c r="B19" s="91"/>
      <c r="C19" s="38"/>
      <c r="D19" s="91"/>
      <c r="E19" s="92"/>
      <c r="G19" s="38"/>
      <c r="H19" s="42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91"/>
      <c r="X19" s="38"/>
      <c r="Y19" s="1"/>
      <c r="Z19" s="1"/>
      <c r="AA19" s="1"/>
      <c r="AB19" s="1"/>
      <c r="AC19" s="1"/>
      <c r="AD19" s="1"/>
    </row>
    <row r="20" spans="1:30" x14ac:dyDescent="0.25">
      <c r="A20" s="66"/>
      <c r="B20" s="91"/>
      <c r="C20" s="38"/>
      <c r="D20" s="91"/>
      <c r="E20" s="92"/>
      <c r="G20" s="38"/>
      <c r="H20" s="42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91"/>
      <c r="X20" s="38"/>
      <c r="Y20" s="1"/>
      <c r="Z20" s="1"/>
      <c r="AA20" s="1"/>
      <c r="AB20" s="1"/>
      <c r="AC20" s="1"/>
      <c r="AD20" s="1"/>
    </row>
    <row r="21" spans="1:30" x14ac:dyDescent="0.25">
      <c r="A21" s="66"/>
      <c r="B21" s="91"/>
      <c r="C21" s="38"/>
      <c r="D21" s="91"/>
      <c r="E21" s="92"/>
      <c r="G21" s="38"/>
      <c r="H21" s="42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91"/>
      <c r="X21" s="38"/>
      <c r="Y21" s="1"/>
      <c r="Z21" s="1"/>
      <c r="AA21" s="1"/>
      <c r="AB21" s="1"/>
      <c r="AC21" s="1"/>
      <c r="AD21" s="1"/>
    </row>
    <row r="22" spans="1:30" x14ac:dyDescent="0.25">
      <c r="A22" s="66"/>
      <c r="B22" s="91"/>
      <c r="C22" s="38"/>
      <c r="D22" s="91"/>
      <c r="E22" s="92"/>
      <c r="G22" s="38"/>
      <c r="H22" s="42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91"/>
      <c r="X22" s="38"/>
      <c r="Y22" s="1"/>
      <c r="Z22" s="1"/>
      <c r="AA22" s="1"/>
      <c r="AB22" s="1"/>
      <c r="AC22" s="1"/>
      <c r="AD22" s="1"/>
    </row>
    <row r="23" spans="1:30" x14ac:dyDescent="0.25">
      <c r="A23" s="66"/>
      <c r="B23" s="91"/>
      <c r="C23" s="38"/>
      <c r="D23" s="91"/>
      <c r="E23" s="92"/>
      <c r="G23" s="38"/>
      <c r="H23" s="42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91"/>
      <c r="X23" s="38"/>
      <c r="Y23" s="1"/>
      <c r="Z23" s="1"/>
      <c r="AA23" s="1"/>
      <c r="AB23" s="1"/>
      <c r="AC23" s="1"/>
      <c r="AD23" s="1"/>
    </row>
    <row r="24" spans="1:30" x14ac:dyDescent="0.25">
      <c r="A24" s="66"/>
      <c r="B24" s="91"/>
      <c r="C24" s="38"/>
      <c r="D24" s="91"/>
      <c r="E24" s="92"/>
      <c r="G24" s="38"/>
      <c r="H24" s="42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91"/>
      <c r="X24" s="38"/>
      <c r="Y24" s="1"/>
      <c r="Z24" s="1"/>
      <c r="AA24" s="1"/>
      <c r="AB24" s="1"/>
      <c r="AC24" s="1"/>
      <c r="AD24" s="1"/>
    </row>
    <row r="25" spans="1:30" x14ac:dyDescent="0.25">
      <c r="A25" s="66"/>
      <c r="B25" s="91"/>
      <c r="C25" s="38"/>
      <c r="D25" s="91"/>
      <c r="E25" s="92"/>
      <c r="G25" s="38"/>
      <c r="H25" s="42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91"/>
      <c r="X25" s="38"/>
      <c r="Y25" s="1"/>
      <c r="Z25" s="1"/>
      <c r="AA25" s="1"/>
      <c r="AB25" s="1"/>
      <c r="AC25" s="1"/>
      <c r="AD25" s="1"/>
    </row>
    <row r="26" spans="1:30" x14ac:dyDescent="0.25">
      <c r="A26" s="66"/>
      <c r="B26" s="91"/>
      <c r="C26" s="38"/>
      <c r="D26" s="91"/>
      <c r="E26" s="92"/>
      <c r="G26" s="38"/>
      <c r="H26" s="42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91"/>
      <c r="X26" s="38"/>
      <c r="Y26" s="1"/>
      <c r="Z26" s="1"/>
      <c r="AA26" s="1"/>
      <c r="AB26" s="1"/>
      <c r="AC26" s="1"/>
      <c r="AD26" s="1"/>
    </row>
    <row r="27" spans="1:30" x14ac:dyDescent="0.25">
      <c r="A27" s="66"/>
      <c r="B27" s="91"/>
      <c r="C27" s="38"/>
      <c r="D27" s="91"/>
      <c r="E27" s="92"/>
      <c r="G27" s="38"/>
      <c r="H27" s="42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91"/>
      <c r="X27" s="38"/>
      <c r="Y27" s="1"/>
      <c r="Z27" s="1"/>
      <c r="AA27" s="1"/>
      <c r="AB27" s="1"/>
      <c r="AC27" s="1"/>
      <c r="AD27" s="1"/>
    </row>
    <row r="28" spans="1:30" x14ac:dyDescent="0.25">
      <c r="A28" s="66"/>
      <c r="B28" s="91"/>
      <c r="C28" s="38"/>
      <c r="D28" s="91"/>
      <c r="E28" s="92"/>
      <c r="G28" s="38"/>
      <c r="H28" s="42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91"/>
      <c r="X28" s="38"/>
      <c r="Y28" s="1"/>
      <c r="Z28" s="1"/>
      <c r="AA28" s="1"/>
      <c r="AB28" s="1"/>
      <c r="AC28" s="1"/>
      <c r="AD28" s="1"/>
    </row>
    <row r="29" spans="1:30" x14ac:dyDescent="0.25">
      <c r="A29" s="66"/>
      <c r="B29" s="91"/>
      <c r="C29" s="38"/>
      <c r="D29" s="91"/>
      <c r="E29" s="92"/>
      <c r="G29" s="38"/>
      <c r="H29" s="42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91"/>
      <c r="X29" s="38"/>
      <c r="Y29" s="1"/>
      <c r="Z29" s="1"/>
      <c r="AA29" s="1"/>
      <c r="AB29" s="1"/>
      <c r="AC29" s="1"/>
      <c r="AD29" s="1"/>
    </row>
    <row r="30" spans="1:30" x14ac:dyDescent="0.25">
      <c r="A30" s="66"/>
      <c r="B30" s="91"/>
      <c r="C30" s="38"/>
      <c r="D30" s="91"/>
      <c r="E30" s="92"/>
      <c r="G30" s="38"/>
      <c r="H30" s="42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91"/>
      <c r="X30" s="38"/>
      <c r="Y30" s="1"/>
      <c r="Z30" s="1"/>
      <c r="AA30" s="1"/>
      <c r="AB30" s="1"/>
      <c r="AC30" s="1"/>
      <c r="AD30" s="1"/>
    </row>
    <row r="31" spans="1:30" x14ac:dyDescent="0.25">
      <c r="A31" s="66"/>
      <c r="B31" s="91"/>
      <c r="C31" s="38"/>
      <c r="D31" s="91"/>
      <c r="E31" s="92"/>
      <c r="G31" s="38"/>
      <c r="H31" s="42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91"/>
      <c r="X31" s="38"/>
      <c r="Y31" s="1"/>
      <c r="Z31" s="1"/>
      <c r="AA31" s="1"/>
      <c r="AB31" s="1"/>
      <c r="AC31" s="1"/>
      <c r="AD31" s="1"/>
    </row>
    <row r="32" spans="1:30" x14ac:dyDescent="0.25">
      <c r="A32" s="66"/>
      <c r="B32" s="91"/>
      <c r="C32" s="38"/>
      <c r="D32" s="91"/>
      <c r="E32" s="92"/>
      <c r="G32" s="38"/>
      <c r="H32" s="42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91"/>
      <c r="X32" s="38"/>
      <c r="Y32" s="1"/>
      <c r="Z32" s="1"/>
      <c r="AA32" s="1"/>
      <c r="AB32" s="1"/>
      <c r="AC32" s="1"/>
      <c r="AD32" s="1"/>
    </row>
    <row r="33" spans="1:30" x14ac:dyDescent="0.25">
      <c r="A33" s="66"/>
      <c r="B33" s="91"/>
      <c r="C33" s="38"/>
      <c r="D33" s="91"/>
      <c r="E33" s="92"/>
      <c r="G33" s="38"/>
      <c r="H33" s="42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91"/>
      <c r="X33" s="38"/>
      <c r="Y33" s="1"/>
      <c r="Z33" s="1"/>
      <c r="AA33" s="1"/>
      <c r="AB33" s="1"/>
      <c r="AC33" s="1"/>
      <c r="AD33" s="1"/>
    </row>
    <row r="34" spans="1:30" x14ac:dyDescent="0.25">
      <c r="A34" s="66"/>
      <c r="B34" s="91"/>
      <c r="C34" s="38"/>
      <c r="D34" s="91"/>
      <c r="E34" s="92"/>
      <c r="G34" s="38"/>
      <c r="H34" s="42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91"/>
      <c r="X34" s="38"/>
      <c r="Y34" s="1"/>
      <c r="Z34" s="1"/>
      <c r="AA34" s="1"/>
      <c r="AB34" s="1"/>
      <c r="AC34" s="1"/>
      <c r="AD34" s="1"/>
    </row>
    <row r="35" spans="1:30" x14ac:dyDescent="0.25">
      <c r="A35" s="66"/>
      <c r="B35" s="91"/>
      <c r="C35" s="38"/>
      <c r="D35" s="91"/>
      <c r="E35" s="92"/>
      <c r="G35" s="38"/>
      <c r="H35" s="42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91"/>
      <c r="X35" s="38"/>
      <c r="Y35" s="1"/>
      <c r="Z35" s="1"/>
      <c r="AA35" s="1"/>
      <c r="AB35" s="1"/>
      <c r="AC35" s="1"/>
      <c r="AD35" s="1"/>
    </row>
    <row r="36" spans="1:30" x14ac:dyDescent="0.25">
      <c r="A36" s="66"/>
      <c r="B36" s="91"/>
      <c r="C36" s="38"/>
      <c r="D36" s="91"/>
      <c r="E36" s="92"/>
      <c r="G36" s="38"/>
      <c r="H36" s="42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91"/>
      <c r="X36" s="38"/>
      <c r="Y36" s="1"/>
      <c r="Z36" s="1"/>
      <c r="AA36" s="1"/>
      <c r="AB36" s="1"/>
      <c r="AC36" s="1"/>
      <c r="AD36" s="1"/>
    </row>
    <row r="37" spans="1:30" x14ac:dyDescent="0.25">
      <c r="A37" s="66"/>
      <c r="B37" s="91"/>
      <c r="C37" s="38"/>
      <c r="D37" s="91"/>
      <c r="E37" s="92"/>
      <c r="G37" s="38"/>
      <c r="H37" s="42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91"/>
      <c r="X37" s="38"/>
      <c r="Y37" s="1"/>
      <c r="Z37" s="1"/>
      <c r="AA37" s="1"/>
      <c r="AB37" s="1"/>
      <c r="AC37" s="1"/>
      <c r="AD37" s="1"/>
    </row>
    <row r="38" spans="1:30" x14ac:dyDescent="0.25">
      <c r="A38" s="66"/>
      <c r="B38" s="91"/>
      <c r="C38" s="38"/>
      <c r="D38" s="91"/>
      <c r="E38" s="92"/>
      <c r="G38" s="38"/>
      <c r="H38" s="42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91"/>
      <c r="X38" s="38"/>
      <c r="Y38" s="1"/>
      <c r="Z38" s="1"/>
      <c r="AA38" s="1"/>
      <c r="AB38" s="1"/>
      <c r="AC38" s="1"/>
      <c r="AD38" s="1"/>
    </row>
    <row r="39" spans="1:30" x14ac:dyDescent="0.25">
      <c r="A39" s="66"/>
      <c r="B39" s="91"/>
      <c r="C39" s="38"/>
      <c r="D39" s="91"/>
      <c r="E39" s="92"/>
      <c r="G39" s="38"/>
      <c r="H39" s="42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91"/>
      <c r="X39" s="38"/>
      <c r="Y39" s="1"/>
      <c r="Z39" s="1"/>
      <c r="AA39" s="1"/>
      <c r="AB39" s="1"/>
      <c r="AC39" s="1"/>
      <c r="AD39" s="1"/>
    </row>
    <row r="40" spans="1:30" x14ac:dyDescent="0.25">
      <c r="A40" s="66"/>
      <c r="B40" s="91"/>
      <c r="C40" s="38"/>
      <c r="D40" s="91"/>
      <c r="E40" s="92"/>
      <c r="G40" s="38"/>
      <c r="H40" s="42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91"/>
      <c r="X40" s="38"/>
      <c r="Y40" s="1"/>
      <c r="Z40" s="1"/>
      <c r="AA40" s="1"/>
      <c r="AB40" s="1"/>
      <c r="AC40" s="1"/>
      <c r="AD40" s="1"/>
    </row>
    <row r="41" spans="1:30" x14ac:dyDescent="0.25">
      <c r="A41" s="66"/>
      <c r="B41" s="91"/>
      <c r="C41" s="38"/>
      <c r="D41" s="91"/>
      <c r="E41" s="92"/>
      <c r="G41" s="38"/>
      <c r="H41" s="42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91"/>
      <c r="X41" s="38"/>
      <c r="Y41" s="1"/>
      <c r="Z41" s="1"/>
      <c r="AA41" s="1"/>
      <c r="AB41" s="1"/>
      <c r="AC41" s="1"/>
      <c r="AD41" s="1"/>
    </row>
    <row r="42" spans="1:30" x14ac:dyDescent="0.25">
      <c r="A42" s="66"/>
      <c r="B42" s="91"/>
      <c r="C42" s="38"/>
      <c r="D42" s="91"/>
      <c r="E42" s="92"/>
      <c r="G42" s="38"/>
      <c r="H42" s="42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91"/>
      <c r="X42" s="38"/>
      <c r="Y42" s="1"/>
      <c r="Z42" s="1"/>
      <c r="AA42" s="1"/>
      <c r="AB42" s="1"/>
      <c r="AC42" s="1"/>
      <c r="AD42" s="1"/>
    </row>
    <row r="43" spans="1:30" x14ac:dyDescent="0.25">
      <c r="A43" s="66"/>
      <c r="B43" s="91"/>
      <c r="C43" s="38"/>
      <c r="D43" s="91"/>
      <c r="E43" s="92"/>
      <c r="G43" s="38"/>
      <c r="H43" s="42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91"/>
      <c r="X43" s="38"/>
      <c r="Y43" s="1"/>
      <c r="Z43" s="1"/>
      <c r="AA43" s="1"/>
      <c r="AB43" s="1"/>
      <c r="AC43" s="1"/>
      <c r="AD43" s="1"/>
    </row>
    <row r="44" spans="1:30" x14ac:dyDescent="0.25">
      <c r="A44" s="66"/>
      <c r="B44" s="91"/>
      <c r="C44" s="38"/>
      <c r="D44" s="91"/>
      <c r="E44" s="92"/>
      <c r="G44" s="38"/>
      <c r="H44" s="42"/>
      <c r="I44" s="38"/>
      <c r="J44" s="24"/>
      <c r="K44" s="24"/>
      <c r="L44" s="24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91"/>
      <c r="X44" s="38"/>
      <c r="Y44" s="1"/>
      <c r="Z44" s="1"/>
      <c r="AA44" s="1"/>
      <c r="AB44" s="1"/>
      <c r="AC44" s="1"/>
      <c r="AD44" s="1"/>
    </row>
    <row r="45" spans="1:30" x14ac:dyDescent="0.25">
      <c r="A45" s="66"/>
      <c r="B45" s="91"/>
      <c r="C45" s="38"/>
      <c r="D45" s="91"/>
      <c r="E45" s="92"/>
      <c r="G45" s="38"/>
      <c r="H45" s="42"/>
      <c r="I45" s="38"/>
      <c r="J45" s="24"/>
      <c r="K45" s="24"/>
      <c r="L45" s="2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91"/>
      <c r="X45" s="38"/>
      <c r="Y45" s="1"/>
      <c r="Z45" s="1"/>
      <c r="AA45" s="1"/>
      <c r="AB45" s="1"/>
      <c r="AC45" s="1"/>
      <c r="AD45" s="1"/>
    </row>
    <row r="46" spans="1:30" x14ac:dyDescent="0.25">
      <c r="A46" s="66"/>
      <c r="B46" s="91"/>
      <c r="C46" s="38"/>
      <c r="D46" s="91"/>
      <c r="E46" s="92"/>
      <c r="G46" s="38"/>
      <c r="H46" s="42"/>
      <c r="I46" s="38"/>
      <c r="J46" s="24"/>
      <c r="K46" s="24"/>
      <c r="L46" s="24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91"/>
      <c r="X46" s="38"/>
      <c r="Y46" s="1"/>
      <c r="Z46" s="1"/>
      <c r="AA46" s="1"/>
      <c r="AB46" s="1"/>
      <c r="AC46" s="1"/>
      <c r="AD46" s="1"/>
    </row>
    <row r="47" spans="1:30" x14ac:dyDescent="0.25">
      <c r="A47" s="66"/>
      <c r="B47" s="91"/>
      <c r="C47" s="38"/>
      <c r="D47" s="91"/>
      <c r="E47" s="92"/>
      <c r="G47" s="38"/>
      <c r="H47" s="42"/>
      <c r="I47" s="38"/>
      <c r="J47" s="24"/>
      <c r="K47" s="24"/>
      <c r="L47" s="2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91"/>
      <c r="X47" s="38"/>
      <c r="Y47" s="1"/>
      <c r="Z47" s="1"/>
      <c r="AA47" s="1"/>
      <c r="AB47" s="1"/>
      <c r="AC47" s="1"/>
      <c r="AD47" s="1"/>
    </row>
    <row r="48" spans="1:30" x14ac:dyDescent="0.25">
      <c r="A48" s="66"/>
      <c r="B48" s="91"/>
      <c r="C48" s="38"/>
      <c r="D48" s="91"/>
      <c r="E48" s="92"/>
      <c r="G48" s="38"/>
      <c r="H48" s="42"/>
      <c r="I48" s="38"/>
      <c r="J48" s="24"/>
      <c r="K48" s="24"/>
      <c r="L48" s="24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91"/>
      <c r="X48" s="38"/>
      <c r="Y48" s="1"/>
      <c r="Z48" s="1"/>
      <c r="AA48" s="1"/>
      <c r="AB48" s="1"/>
      <c r="AC48" s="1"/>
      <c r="AD48" s="1"/>
    </row>
    <row r="49" spans="1:30" x14ac:dyDescent="0.25">
      <c r="A49" s="66"/>
      <c r="B49" s="91"/>
      <c r="C49" s="38"/>
      <c r="D49" s="91"/>
      <c r="E49" s="92"/>
      <c r="G49" s="38"/>
      <c r="H49" s="42"/>
      <c r="I49" s="38"/>
      <c r="J49" s="24"/>
      <c r="K49" s="24"/>
      <c r="L49" s="24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91"/>
      <c r="X49" s="38"/>
      <c r="Y49" s="1"/>
      <c r="Z49" s="1"/>
      <c r="AA49" s="1"/>
      <c r="AB49" s="1"/>
      <c r="AC49" s="1"/>
      <c r="AD49" s="1"/>
    </row>
    <row r="50" spans="1:30" x14ac:dyDescent="0.25">
      <c r="A50" s="66"/>
      <c r="B50" s="91"/>
      <c r="C50" s="38"/>
      <c r="D50" s="91"/>
      <c r="E50" s="92"/>
      <c r="G50" s="38"/>
      <c r="H50" s="42"/>
      <c r="I50" s="38"/>
      <c r="J50" s="24"/>
      <c r="K50" s="24"/>
      <c r="L50" s="24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91"/>
      <c r="X50" s="38"/>
      <c r="Y50" s="1"/>
      <c r="Z50" s="1"/>
      <c r="AA50" s="1"/>
      <c r="AB50" s="1"/>
      <c r="AC50" s="1"/>
      <c r="AD50" s="1"/>
    </row>
    <row r="51" spans="1:30" x14ac:dyDescent="0.25">
      <c r="A51" s="66"/>
      <c r="B51" s="91"/>
      <c r="C51" s="38"/>
      <c r="D51" s="91"/>
      <c r="E51" s="92"/>
      <c r="G51" s="38"/>
      <c r="H51" s="42"/>
      <c r="I51" s="38"/>
      <c r="J51" s="24"/>
      <c r="K51" s="24"/>
      <c r="L51" s="24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91"/>
      <c r="X51" s="38"/>
      <c r="Y51" s="1"/>
      <c r="Z51" s="1"/>
      <c r="AA51" s="1"/>
      <c r="AB51" s="1"/>
      <c r="AC51" s="1"/>
      <c r="AD51" s="1"/>
    </row>
    <row r="52" spans="1:30" x14ac:dyDescent="0.25">
      <c r="A52" s="66"/>
      <c r="B52" s="91"/>
      <c r="C52" s="38"/>
      <c r="D52" s="91"/>
      <c r="E52" s="92"/>
      <c r="G52" s="38"/>
      <c r="H52" s="42"/>
      <c r="I52" s="38"/>
      <c r="J52" s="24"/>
      <c r="K52" s="24"/>
      <c r="L52" s="24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91"/>
      <c r="X52" s="38"/>
      <c r="Y52" s="1"/>
      <c r="Z52" s="1"/>
      <c r="AA52" s="1"/>
      <c r="AB52" s="1"/>
      <c r="AC52" s="1"/>
      <c r="AD52" s="1"/>
    </row>
    <row r="53" spans="1:30" x14ac:dyDescent="0.25">
      <c r="A53" s="66"/>
      <c r="B53" s="91"/>
      <c r="C53" s="38"/>
      <c r="D53" s="91"/>
      <c r="E53" s="92"/>
      <c r="G53" s="38"/>
      <c r="H53" s="42"/>
      <c r="I53" s="38"/>
      <c r="J53" s="24"/>
      <c r="K53" s="24"/>
      <c r="L53" s="24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91"/>
      <c r="X53" s="38"/>
      <c r="Y53" s="1"/>
      <c r="Z53" s="1"/>
      <c r="AA53" s="1"/>
      <c r="AB53" s="1"/>
      <c r="AC53" s="1"/>
      <c r="AD53" s="1"/>
    </row>
    <row r="54" spans="1:30" x14ac:dyDescent="0.25">
      <c r="A54" s="66"/>
      <c r="B54" s="91"/>
      <c r="C54" s="38"/>
      <c r="D54" s="91"/>
      <c r="E54" s="92"/>
      <c r="G54" s="38"/>
      <c r="H54" s="42"/>
      <c r="I54" s="38"/>
      <c r="J54" s="24"/>
      <c r="K54" s="24"/>
      <c r="L54" s="24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91"/>
      <c r="X54" s="38"/>
      <c r="Y54" s="1"/>
      <c r="Z54" s="1"/>
      <c r="AA54" s="1"/>
      <c r="AB54" s="1"/>
      <c r="AC54" s="1"/>
      <c r="AD54" s="1"/>
    </row>
    <row r="55" spans="1:30" x14ac:dyDescent="0.25">
      <c r="A55" s="66"/>
      <c r="B55" s="91"/>
      <c r="C55" s="38"/>
      <c r="D55" s="91"/>
      <c r="E55" s="92"/>
      <c r="G55" s="38"/>
      <c r="H55" s="42"/>
      <c r="I55" s="38"/>
      <c r="J55" s="24"/>
      <c r="K55" s="24"/>
      <c r="L55" s="24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91"/>
      <c r="X55" s="38"/>
      <c r="Y55" s="1"/>
      <c r="Z55" s="1"/>
      <c r="AA55" s="1"/>
      <c r="AB55" s="1"/>
      <c r="AC55" s="1"/>
      <c r="AD55" s="1"/>
    </row>
    <row r="56" spans="1:30" x14ac:dyDescent="0.25">
      <c r="A56" s="66"/>
      <c r="B56" s="91"/>
      <c r="C56" s="38"/>
      <c r="D56" s="91"/>
      <c r="E56" s="92"/>
      <c r="G56" s="38"/>
      <c r="H56" s="42"/>
      <c r="I56" s="38"/>
      <c r="J56" s="24"/>
      <c r="K56" s="24"/>
      <c r="L56" s="24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91"/>
      <c r="X56" s="38"/>
      <c r="Y56" s="1"/>
      <c r="Z56" s="1"/>
      <c r="AA56" s="1"/>
      <c r="AB56" s="1"/>
      <c r="AC56" s="1"/>
      <c r="AD56" s="1"/>
    </row>
    <row r="57" spans="1:30" x14ac:dyDescent="0.25">
      <c r="A57" s="66"/>
      <c r="B57" s="91"/>
      <c r="C57" s="38"/>
      <c r="D57" s="91"/>
      <c r="E57" s="92"/>
      <c r="G57" s="38"/>
      <c r="H57" s="42"/>
      <c r="I57" s="38"/>
      <c r="J57" s="24"/>
      <c r="K57" s="24"/>
      <c r="L57" s="24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91"/>
      <c r="X57" s="38"/>
      <c r="Y57" s="1"/>
      <c r="Z57" s="1"/>
      <c r="AA57" s="1"/>
      <c r="AB57" s="1"/>
      <c r="AC57" s="1"/>
      <c r="AD57" s="1"/>
    </row>
    <row r="58" spans="1:30" x14ac:dyDescent="0.25">
      <c r="A58" s="66"/>
      <c r="B58" s="91"/>
      <c r="C58" s="38"/>
      <c r="D58" s="91"/>
      <c r="E58" s="92"/>
      <c r="G58" s="38"/>
      <c r="H58" s="42"/>
      <c r="I58" s="38"/>
      <c r="J58" s="24"/>
      <c r="K58" s="24"/>
      <c r="L58" s="24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91"/>
      <c r="X58" s="38"/>
      <c r="Y58" s="1"/>
      <c r="Z58" s="1"/>
      <c r="AA58" s="1"/>
      <c r="AB58" s="1"/>
      <c r="AC58" s="1"/>
      <c r="AD58" s="1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2020-09-29T16:37:50Z</dcterms:modified>
</cp:coreProperties>
</file>