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1" i="1"/>
  <c r="O10" i="1"/>
  <c r="O9" i="1"/>
  <c r="O18" i="1" s="1"/>
  <c r="O12" i="1"/>
  <c r="AE18" i="1"/>
  <c r="AD18" i="1"/>
  <c r="AC18" i="1"/>
  <c r="AB18" i="1"/>
  <c r="AA18" i="1"/>
  <c r="Z18" i="1"/>
  <c r="Y18" i="1"/>
  <c r="I24" i="1" s="1"/>
  <c r="X18" i="1"/>
  <c r="H24" i="1" s="1"/>
  <c r="L24" i="1" s="1"/>
  <c r="W18" i="1"/>
  <c r="G24" i="1"/>
  <c r="V18" i="1"/>
  <c r="F24" i="1"/>
  <c r="K24" i="1" s="1"/>
  <c r="U18" i="1"/>
  <c r="E24" i="1" s="1"/>
  <c r="T18" i="1"/>
  <c r="I23" i="1" s="1"/>
  <c r="S18" i="1"/>
  <c r="H23" i="1" s="1"/>
  <c r="L23" i="1" s="1"/>
  <c r="R18" i="1"/>
  <c r="G23" i="1" s="1"/>
  <c r="Q18" i="1"/>
  <c r="F23" i="1" s="1"/>
  <c r="P18" i="1"/>
  <c r="E23" i="1"/>
  <c r="M18" i="1"/>
  <c r="L18" i="1"/>
  <c r="K18" i="1"/>
  <c r="J18" i="1"/>
  <c r="I18" i="1"/>
  <c r="H18" i="1"/>
  <c r="H22" i="1" s="1"/>
  <c r="G18" i="1"/>
  <c r="G22" i="1" s="1"/>
  <c r="G25" i="1" s="1"/>
  <c r="F18" i="1"/>
  <c r="F22" i="1" s="1"/>
  <c r="E18" i="1"/>
  <c r="E22" i="1" s="1"/>
  <c r="E25" i="1" s="1"/>
  <c r="I22" i="1"/>
  <c r="D19" i="1"/>
  <c r="O23" i="1" l="1"/>
  <c r="M23" i="1"/>
  <c r="I25" i="1"/>
  <c r="M22" i="1"/>
  <c r="K22" i="1"/>
  <c r="F25" i="1"/>
  <c r="K25" i="1" s="1"/>
  <c r="L22" i="1"/>
  <c r="H25" i="1"/>
  <c r="L25" i="1" s="1"/>
  <c r="K23" i="1"/>
  <c r="M24" i="1"/>
  <c r="O24" i="1"/>
  <c r="O22" i="1"/>
  <c r="N18" i="1"/>
  <c r="N22" i="1" s="1"/>
  <c r="M25" i="1" l="1"/>
  <c r="O25" i="1"/>
  <c r="N25" i="1" s="1"/>
</calcChain>
</file>

<file path=xl/sharedStrings.xml><?xml version="1.0" encoding="utf-8"?>
<sst xmlns="http://schemas.openxmlformats.org/spreadsheetml/2006/main" count="103" uniqueCount="63">
  <si>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</si>
  <si>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</si>
  <si>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</si>
  <si>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</si>
  <si>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</si>
  <si>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</si>
  <si>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</si>
  <si>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</si>
  <si>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</si>
  <si>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</si>
  <si>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</si>
  <si>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</si>
  <si>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</si>
  <si>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</si>
  <si>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</si>
  <si>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</si>
  <si>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</si>
  <si>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</si>
  <si>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</si>
  <si>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</si>
  <si>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</si>
  <si>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</si>
  <si>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</si>
  <si>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</si>
  <si>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</si>
  <si>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</si>
  <si>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</si>
  <si>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</si>
  <si>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</si>
  <si>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</si>
  <si>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</si>
  <si>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</si>
  <si>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</si>
  <si>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</si>
  <si>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</si>
  <si>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</si>
  <si>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</si>
  <si>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</si>
  <si>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</si>
  <si>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K - %</t>
  </si>
  <si>
    <t>play off</t>
  </si>
  <si>
    <t>1.  ottelu</t>
  </si>
  <si>
    <t>7.</t>
  </si>
  <si>
    <t>ViU</t>
  </si>
  <si>
    <t>9.</t>
  </si>
  <si>
    <t>11.</t>
  </si>
  <si>
    <t>alemmat pudotuspelit</t>
  </si>
  <si>
    <t>Hilda Westersund</t>
  </si>
  <si>
    <t>14.05. 2008  SiiPe - ViU  1-2  (2-3, 7-2, 0-1)</t>
  </si>
  <si>
    <t xml:space="preserve">  20 v   9 kk 14 pv</t>
  </si>
  <si>
    <t>15.07. 2009  SiiPe - ViU  0-2  (2-14, 1-3)</t>
  </si>
  <si>
    <t>33.  ottelu</t>
  </si>
  <si>
    <t xml:space="preserve">  21 v 11 kk 15 pv</t>
  </si>
  <si>
    <t>5.</t>
  </si>
  <si>
    <t>30.7.1987   Kuopio</t>
  </si>
  <si>
    <t>Seurat</t>
  </si>
  <si>
    <t>ViU = Viinijärven Urheilijat  (1914),  kasvattajaseura</t>
  </si>
  <si>
    <t>4.</t>
  </si>
  <si>
    <t>ViU  2</t>
  </si>
  <si>
    <t>suomensarja</t>
  </si>
  <si>
    <t>****</t>
  </si>
  <si>
    <t>PuPe</t>
  </si>
  <si>
    <t>PuPe = Puijon Pesis 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</si>
</sst>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6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4" customWidth="1"/>
    <col min="4" max="4" width="8.28515625" style="85" customWidth="1"/>
    <col min="5" max="12" width="5.7109375" style="85" customWidth="1"/>
    <col min="13" max="13" width="6.28515625" style="85" customWidth="1"/>
    <col min="14" max="14" width="8.28515625" style="85" customWidth="1"/>
    <col min="15" max="15" width="0.7109375" style="85" customWidth="1"/>
    <col min="16" max="23" width="5.7109375" style="8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6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54</v>
      </c>
      <c r="F1" s="5"/>
      <c r="G1" s="5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2003</v>
      </c>
      <c r="C4" s="27"/>
      <c r="D4" s="28" t="s">
        <v>43</v>
      </c>
      <c r="E4" s="27"/>
      <c r="F4" s="29" t="s">
        <v>34</v>
      </c>
      <c r="G4" s="86"/>
      <c r="H4" s="30"/>
      <c r="I4" s="27"/>
      <c r="J4" s="27"/>
      <c r="K4" s="27"/>
      <c r="L4" s="27"/>
      <c r="M4" s="27"/>
      <c r="N4" s="27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2004</v>
      </c>
      <c r="C5" s="27"/>
      <c r="D5" s="28" t="s">
        <v>43</v>
      </c>
      <c r="E5" s="27"/>
      <c r="F5" s="29" t="s">
        <v>34</v>
      </c>
      <c r="G5" s="86"/>
      <c r="H5" s="30"/>
      <c r="I5" s="27"/>
      <c r="J5" s="27"/>
      <c r="K5" s="27"/>
      <c r="L5" s="27"/>
      <c r="M5" s="27"/>
      <c r="N5" s="27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2005</v>
      </c>
      <c r="C6" s="27"/>
      <c r="D6" s="28" t="s">
        <v>43</v>
      </c>
      <c r="E6" s="27"/>
      <c r="F6" s="29" t="s">
        <v>34</v>
      </c>
      <c r="G6" s="86"/>
      <c r="H6" s="30"/>
      <c r="I6" s="27"/>
      <c r="J6" s="27"/>
      <c r="K6" s="27"/>
      <c r="L6" s="27"/>
      <c r="M6" s="27"/>
      <c r="N6" s="27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2006</v>
      </c>
      <c r="C7" s="27"/>
      <c r="D7" s="28" t="s">
        <v>43</v>
      </c>
      <c r="E7" s="27"/>
      <c r="F7" s="29" t="s">
        <v>34</v>
      </c>
      <c r="G7" s="86"/>
      <c r="H7" s="30"/>
      <c r="I7" s="27"/>
      <c r="J7" s="27"/>
      <c r="K7" s="27"/>
      <c r="L7" s="27"/>
      <c r="M7" s="27"/>
      <c r="N7" s="27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7">
        <v>2007</v>
      </c>
      <c r="C8" s="87"/>
      <c r="D8" s="88" t="s">
        <v>58</v>
      </c>
      <c r="E8" s="87"/>
      <c r="F8" s="90" t="s">
        <v>59</v>
      </c>
      <c r="G8" s="87"/>
      <c r="H8" s="87"/>
      <c r="I8" s="87"/>
      <c r="J8" s="87"/>
      <c r="K8" s="87"/>
      <c r="L8" s="87"/>
      <c r="M8" s="87"/>
      <c r="N8" s="89"/>
      <c r="O8" s="25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s="10" customFormat="1" ht="15" customHeight="1" x14ac:dyDescent="0.2">
      <c r="A9" s="1"/>
      <c r="B9" s="31">
        <v>2008</v>
      </c>
      <c r="C9" s="31" t="s">
        <v>45</v>
      </c>
      <c r="D9" s="33" t="s">
        <v>43</v>
      </c>
      <c r="E9" s="31">
        <v>20</v>
      </c>
      <c r="F9" s="31">
        <v>0</v>
      </c>
      <c r="G9" s="31">
        <v>7</v>
      </c>
      <c r="H9" s="31">
        <v>3</v>
      </c>
      <c r="I9" s="31">
        <v>36</v>
      </c>
      <c r="J9" s="31">
        <v>15</v>
      </c>
      <c r="K9" s="31">
        <v>7</v>
      </c>
      <c r="L9" s="31">
        <v>7</v>
      </c>
      <c r="M9" s="31">
        <v>7</v>
      </c>
      <c r="N9" s="34">
        <v>0.40439999999999998</v>
      </c>
      <c r="O9" s="35">
        <f>PRODUCT(I9/N9)</f>
        <v>89.020771513353125</v>
      </c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2009</v>
      </c>
      <c r="C10" s="31" t="s">
        <v>42</v>
      </c>
      <c r="D10" s="33" t="s">
        <v>43</v>
      </c>
      <c r="E10" s="31">
        <v>24</v>
      </c>
      <c r="F10" s="31">
        <v>1</v>
      </c>
      <c r="G10" s="31">
        <v>4</v>
      </c>
      <c r="H10" s="31">
        <v>11</v>
      </c>
      <c r="I10" s="31">
        <v>40</v>
      </c>
      <c r="J10" s="31">
        <v>13</v>
      </c>
      <c r="K10" s="31">
        <v>12</v>
      </c>
      <c r="L10" s="31">
        <v>10</v>
      </c>
      <c r="M10" s="31">
        <v>5</v>
      </c>
      <c r="N10" s="34">
        <v>0.33889999999999998</v>
      </c>
      <c r="O10" s="35">
        <f>PRODUCT(I10/N10)</f>
        <v>118.02891708468576</v>
      </c>
      <c r="P10" s="31">
        <v>3</v>
      </c>
      <c r="Q10" s="31">
        <v>0</v>
      </c>
      <c r="R10" s="31">
        <v>0</v>
      </c>
      <c r="S10" s="31">
        <v>1</v>
      </c>
      <c r="T10" s="31">
        <v>6</v>
      </c>
      <c r="U10" s="32"/>
      <c r="V10" s="32"/>
      <c r="W10" s="32"/>
      <c r="X10" s="32"/>
      <c r="Y10" s="32"/>
      <c r="Z10" s="31"/>
      <c r="AA10" s="31"/>
      <c r="AB10" s="36"/>
      <c r="AC10" s="31"/>
      <c r="AD10" s="31"/>
      <c r="AE10" s="31"/>
      <c r="AF10" s="14" t="s">
        <v>40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2010</v>
      </c>
      <c r="C11" s="31" t="s">
        <v>44</v>
      </c>
      <c r="D11" s="33" t="s">
        <v>43</v>
      </c>
      <c r="E11" s="31">
        <v>24</v>
      </c>
      <c r="F11" s="31">
        <v>1</v>
      </c>
      <c r="G11" s="31">
        <v>6</v>
      </c>
      <c r="H11" s="31">
        <v>8</v>
      </c>
      <c r="I11" s="31">
        <v>49</v>
      </c>
      <c r="J11" s="31">
        <v>14</v>
      </c>
      <c r="K11" s="31">
        <v>13</v>
      </c>
      <c r="L11" s="31">
        <v>15</v>
      </c>
      <c r="M11" s="31">
        <v>7</v>
      </c>
      <c r="N11" s="34">
        <v>0.374</v>
      </c>
      <c r="O11" s="35">
        <f>PRODUCT(I11/N11)</f>
        <v>131.01604278074868</v>
      </c>
      <c r="P11" s="31"/>
      <c r="Q11" s="31"/>
      <c r="R11" s="31"/>
      <c r="S11" s="31"/>
      <c r="T11" s="31"/>
      <c r="U11" s="32">
        <v>3</v>
      </c>
      <c r="V11" s="32">
        <v>0</v>
      </c>
      <c r="W11" s="32">
        <v>2</v>
      </c>
      <c r="X11" s="32">
        <v>1</v>
      </c>
      <c r="Y11" s="32">
        <v>6</v>
      </c>
      <c r="Z11" s="31"/>
      <c r="AA11" s="31"/>
      <c r="AB11" s="36"/>
      <c r="AC11" s="31"/>
      <c r="AD11" s="31"/>
      <c r="AE11" s="31"/>
      <c r="AF11" s="37" t="s">
        <v>46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2011</v>
      </c>
      <c r="C12" s="31" t="s">
        <v>53</v>
      </c>
      <c r="D12" s="33" t="s">
        <v>43</v>
      </c>
      <c r="E12" s="31">
        <v>19</v>
      </c>
      <c r="F12" s="31">
        <v>0</v>
      </c>
      <c r="G12" s="31">
        <v>7</v>
      </c>
      <c r="H12" s="31">
        <v>6</v>
      </c>
      <c r="I12" s="31">
        <v>41</v>
      </c>
      <c r="J12" s="31">
        <v>18</v>
      </c>
      <c r="K12" s="31">
        <v>7</v>
      </c>
      <c r="L12" s="31">
        <v>9</v>
      </c>
      <c r="M12" s="31">
        <v>7</v>
      </c>
      <c r="N12" s="34">
        <v>0.46600000000000003</v>
      </c>
      <c r="O12" s="35">
        <f>PRODUCT(I12/N12)</f>
        <v>87.982832618025753</v>
      </c>
      <c r="P12" s="31">
        <v>4</v>
      </c>
      <c r="Q12" s="31">
        <v>0</v>
      </c>
      <c r="R12" s="31">
        <v>0</v>
      </c>
      <c r="S12" s="31">
        <v>1</v>
      </c>
      <c r="T12" s="31">
        <v>6</v>
      </c>
      <c r="U12" s="32"/>
      <c r="V12" s="32"/>
      <c r="W12" s="32"/>
      <c r="X12" s="32"/>
      <c r="Y12" s="32"/>
      <c r="Z12" s="31"/>
      <c r="AA12" s="31"/>
      <c r="AB12" s="36"/>
      <c r="AC12" s="31"/>
      <c r="AD12" s="31"/>
      <c r="AE12" s="31"/>
      <c r="AF12" s="14" t="s">
        <v>40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1">
        <v>2012</v>
      </c>
      <c r="C13" s="31" t="s">
        <v>57</v>
      </c>
      <c r="D13" s="33" t="s">
        <v>43</v>
      </c>
      <c r="E13" s="31">
        <v>22</v>
      </c>
      <c r="F13" s="31">
        <v>1</v>
      </c>
      <c r="G13" s="31">
        <v>7</v>
      </c>
      <c r="H13" s="31">
        <v>6</v>
      </c>
      <c r="I13" s="31">
        <v>47</v>
      </c>
      <c r="J13" s="31">
        <v>14</v>
      </c>
      <c r="K13" s="31">
        <v>12</v>
      </c>
      <c r="L13" s="31">
        <v>13</v>
      </c>
      <c r="M13" s="31">
        <v>8</v>
      </c>
      <c r="N13" s="34">
        <v>0.439</v>
      </c>
      <c r="O13" s="35">
        <f>PRODUCT(I13/N13)</f>
        <v>107.0615034168565</v>
      </c>
      <c r="P13" s="31">
        <v>9</v>
      </c>
      <c r="Q13" s="31">
        <v>1</v>
      </c>
      <c r="R13" s="31">
        <v>0</v>
      </c>
      <c r="S13" s="31">
        <v>1</v>
      </c>
      <c r="T13" s="31">
        <v>19</v>
      </c>
      <c r="U13" s="32"/>
      <c r="V13" s="32"/>
      <c r="W13" s="32"/>
      <c r="X13" s="32"/>
      <c r="Y13" s="32"/>
      <c r="Z13" s="31"/>
      <c r="AA13" s="31"/>
      <c r="AB13" s="36"/>
      <c r="AC13" s="31"/>
      <c r="AD13" s="31"/>
      <c r="AE13" s="31"/>
      <c r="AF13" s="14" t="s">
        <v>40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2013</v>
      </c>
      <c r="C14" s="31"/>
      <c r="D14" s="51"/>
      <c r="E14" s="31"/>
      <c r="F14" s="31"/>
      <c r="G14" s="31"/>
      <c r="H14" s="31"/>
      <c r="I14" s="31"/>
      <c r="J14" s="31"/>
      <c r="K14" s="31"/>
      <c r="L14" s="31"/>
      <c r="M14" s="31"/>
      <c r="N14" s="34"/>
      <c r="O14" s="35"/>
      <c r="P14" s="31"/>
      <c r="Q14" s="31"/>
      <c r="R14" s="31"/>
      <c r="S14" s="31"/>
      <c r="T14" s="31"/>
      <c r="U14" s="32"/>
      <c r="V14" s="32"/>
      <c r="W14" s="32"/>
      <c r="X14" s="32"/>
      <c r="Y14" s="32"/>
      <c r="Z14" s="31"/>
      <c r="AA14" s="31"/>
      <c r="AB14" s="36"/>
      <c r="AC14" s="31"/>
      <c r="AD14" s="31"/>
      <c r="AE14" s="31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87">
        <v>2014</v>
      </c>
      <c r="C15" s="87"/>
      <c r="D15" s="88" t="s">
        <v>58</v>
      </c>
      <c r="E15" s="87"/>
      <c r="F15" s="90" t="s">
        <v>59</v>
      </c>
      <c r="G15" s="87"/>
      <c r="H15" s="87"/>
      <c r="I15" s="87"/>
      <c r="J15" s="87"/>
      <c r="K15" s="87"/>
      <c r="L15" s="87"/>
      <c r="M15" s="87"/>
      <c r="N15" s="89"/>
      <c r="O15" s="35"/>
      <c r="P15" s="31"/>
      <c r="Q15" s="31"/>
      <c r="R15" s="31"/>
      <c r="S15" s="31"/>
      <c r="T15" s="31"/>
      <c r="U15" s="32"/>
      <c r="V15" s="32"/>
      <c r="W15" s="32"/>
      <c r="X15" s="32"/>
      <c r="Y15" s="32"/>
      <c r="Z15" s="31"/>
      <c r="AA15" s="31"/>
      <c r="AB15" s="36"/>
      <c r="AC15" s="31"/>
      <c r="AD15" s="31"/>
      <c r="AE15" s="31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1" t="s">
        <v>60</v>
      </c>
      <c r="C16" s="31"/>
      <c r="D16" s="51"/>
      <c r="E16" s="31"/>
      <c r="F16" s="31"/>
      <c r="G16" s="31"/>
      <c r="H16" s="31"/>
      <c r="I16" s="31"/>
      <c r="J16" s="31"/>
      <c r="K16" s="31"/>
      <c r="L16" s="31"/>
      <c r="M16" s="31"/>
      <c r="N16" s="34"/>
      <c r="O16" s="35"/>
      <c r="P16" s="31"/>
      <c r="Q16" s="31"/>
      <c r="R16" s="31"/>
      <c r="S16" s="31"/>
      <c r="T16" s="31"/>
      <c r="U16" s="32"/>
      <c r="V16" s="32"/>
      <c r="W16" s="32"/>
      <c r="X16" s="32"/>
      <c r="Y16" s="32"/>
      <c r="Z16" s="31"/>
      <c r="AA16" s="31"/>
      <c r="AB16" s="36"/>
      <c r="AC16" s="31"/>
      <c r="AD16" s="31"/>
      <c r="AE16" s="31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87">
        <v>2019</v>
      </c>
      <c r="C17" s="87"/>
      <c r="D17" s="88" t="s">
        <v>61</v>
      </c>
      <c r="E17" s="87"/>
      <c r="F17" s="90" t="s">
        <v>59</v>
      </c>
      <c r="G17" s="87"/>
      <c r="H17" s="87"/>
      <c r="I17" s="87"/>
      <c r="J17" s="87"/>
      <c r="K17" s="87"/>
      <c r="L17" s="87"/>
      <c r="M17" s="87"/>
      <c r="N17" s="89"/>
      <c r="O17" s="35"/>
      <c r="P17" s="31"/>
      <c r="Q17" s="31"/>
      <c r="R17" s="31"/>
      <c r="S17" s="31"/>
      <c r="T17" s="31"/>
      <c r="U17" s="32"/>
      <c r="V17" s="32"/>
      <c r="W17" s="32"/>
      <c r="X17" s="32"/>
      <c r="Y17" s="32"/>
      <c r="Z17" s="31"/>
      <c r="AA17" s="31"/>
      <c r="AB17" s="36"/>
      <c r="AC17" s="31"/>
      <c r="AD17" s="31"/>
      <c r="AE17" s="31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0">SUM(E9:E13)</f>
        <v>109</v>
      </c>
      <c r="F18" s="19">
        <f t="shared" si="0"/>
        <v>3</v>
      </c>
      <c r="G18" s="19">
        <f t="shared" si="0"/>
        <v>31</v>
      </c>
      <c r="H18" s="19">
        <f t="shared" si="0"/>
        <v>34</v>
      </c>
      <c r="I18" s="19">
        <f t="shared" si="0"/>
        <v>213</v>
      </c>
      <c r="J18" s="19">
        <f t="shared" si="0"/>
        <v>74</v>
      </c>
      <c r="K18" s="19">
        <f t="shared" si="0"/>
        <v>51</v>
      </c>
      <c r="L18" s="19">
        <f t="shared" si="0"/>
        <v>54</v>
      </c>
      <c r="M18" s="19">
        <f t="shared" si="0"/>
        <v>34</v>
      </c>
      <c r="N18" s="38">
        <f>PRODUCT(I18/O18)</f>
        <v>0.3995422578180679</v>
      </c>
      <c r="O18" s="39">
        <f>SUM(O9:O13)</f>
        <v>533.11006741366975</v>
      </c>
      <c r="P18" s="19">
        <f t="shared" ref="P18:AE18" si="1">SUM(P9:P13)</f>
        <v>16</v>
      </c>
      <c r="Q18" s="19">
        <f t="shared" si="1"/>
        <v>1</v>
      </c>
      <c r="R18" s="19">
        <f t="shared" si="1"/>
        <v>0</v>
      </c>
      <c r="S18" s="19">
        <f t="shared" si="1"/>
        <v>3</v>
      </c>
      <c r="T18" s="19">
        <f t="shared" si="1"/>
        <v>31</v>
      </c>
      <c r="U18" s="19">
        <f t="shared" si="1"/>
        <v>3</v>
      </c>
      <c r="V18" s="19">
        <f t="shared" si="1"/>
        <v>0</v>
      </c>
      <c r="W18" s="19">
        <f t="shared" si="1"/>
        <v>2</v>
      </c>
      <c r="X18" s="19">
        <f t="shared" si="1"/>
        <v>1</v>
      </c>
      <c r="Y18" s="19">
        <f t="shared" si="1"/>
        <v>6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3" t="s">
        <v>2</v>
      </c>
      <c r="C19" s="40"/>
      <c r="D19" s="41">
        <f>SUM(F18:H18)+((I18-F18-G18)/3)+(E18/3)+(Z18*25)+(AA18*25)+(AB18*10)+(AC18*25)+(AD18*20)+(AE18*15)</f>
        <v>164</v>
      </c>
      <c r="E19" s="1"/>
      <c r="F19" s="1"/>
      <c r="G19" s="1"/>
      <c r="H19" s="1"/>
      <c r="I19" s="1"/>
      <c r="J19" s="1"/>
      <c r="K19" s="1"/>
      <c r="L19" s="1"/>
      <c r="M19" s="1"/>
      <c r="N19" s="4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43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2"/>
      <c r="O20" s="44"/>
      <c r="P20" s="1"/>
      <c r="Q20" s="4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6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47"/>
      <c r="D21" s="47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38" t="s">
        <v>39</v>
      </c>
      <c r="O21" s="25"/>
      <c r="P21" s="48" t="s">
        <v>33</v>
      </c>
      <c r="Q21" s="13"/>
      <c r="R21" s="13"/>
      <c r="S21" s="13"/>
      <c r="T21" s="49"/>
      <c r="U21" s="49"/>
      <c r="V21" s="49"/>
      <c r="W21" s="49"/>
      <c r="X21" s="49"/>
      <c r="Y21" s="13"/>
      <c r="Z21" s="13"/>
      <c r="AA21" s="13"/>
      <c r="AB21" s="13"/>
      <c r="AC21" s="13"/>
      <c r="AD21" s="13"/>
      <c r="AE21" s="13"/>
      <c r="AF21" s="50"/>
      <c r="AG21" s="24"/>
      <c r="AH21" s="9"/>
      <c r="AI21" s="9"/>
      <c r="AJ21" s="9"/>
      <c r="AK21" s="9"/>
      <c r="AL21" s="9"/>
    </row>
    <row r="22" spans="1:38" s="10" customFormat="1" ht="15" customHeight="1" x14ac:dyDescent="0.2">
      <c r="A22" s="1"/>
      <c r="B22" s="48" t="s">
        <v>17</v>
      </c>
      <c r="C22" s="13"/>
      <c r="D22" s="51"/>
      <c r="E22" s="31">
        <f>PRODUCT(E18)</f>
        <v>109</v>
      </c>
      <c r="F22" s="31">
        <f>PRODUCT(F18)</f>
        <v>3</v>
      </c>
      <c r="G22" s="31">
        <f>PRODUCT(G18)</f>
        <v>31</v>
      </c>
      <c r="H22" s="31">
        <f>PRODUCT(H18)</f>
        <v>34</v>
      </c>
      <c r="I22" s="31">
        <f>PRODUCT(I18)</f>
        <v>213</v>
      </c>
      <c r="J22" s="1"/>
      <c r="K22" s="52">
        <f>PRODUCT((F22+G22)/E22)</f>
        <v>0.31192660550458717</v>
      </c>
      <c r="L22" s="52">
        <f>PRODUCT(H22/E22)</f>
        <v>0.31192660550458717</v>
      </c>
      <c r="M22" s="52">
        <f>PRODUCT(I22/E22)</f>
        <v>1.9541284403669725</v>
      </c>
      <c r="N22" s="53">
        <f>PRODUCT(N18)</f>
        <v>0.3995422578180679</v>
      </c>
      <c r="O22" s="25">
        <f>PRODUCT(O18)</f>
        <v>533.11006741366975</v>
      </c>
      <c r="P22" s="54" t="s">
        <v>35</v>
      </c>
      <c r="Q22" s="55"/>
      <c r="R22" s="55"/>
      <c r="S22" s="56" t="s">
        <v>48</v>
      </c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7" t="s">
        <v>41</v>
      </c>
      <c r="AE22" s="56"/>
      <c r="AF22" s="58" t="s">
        <v>49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9" t="s">
        <v>18</v>
      </c>
      <c r="C23" s="60"/>
      <c r="D23" s="61"/>
      <c r="E23" s="31">
        <f>SUM(P18)</f>
        <v>16</v>
      </c>
      <c r="F23" s="31">
        <f>SUM(Q18)</f>
        <v>1</v>
      </c>
      <c r="G23" s="31">
        <f>SUM(R18)</f>
        <v>0</v>
      </c>
      <c r="H23" s="31">
        <f>SUM(S18)</f>
        <v>3</v>
      </c>
      <c r="I23" s="31">
        <f>SUM(T18)</f>
        <v>31</v>
      </c>
      <c r="J23" s="1"/>
      <c r="K23" s="52">
        <f>PRODUCT((F23+G23)/E23)</f>
        <v>6.25E-2</v>
      </c>
      <c r="L23" s="52">
        <f>PRODUCT(H23/E23)</f>
        <v>0.1875</v>
      </c>
      <c r="M23" s="52">
        <f>PRODUCT(I23/E23)</f>
        <v>1.9375</v>
      </c>
      <c r="N23" s="34">
        <v>0.42499999999999999</v>
      </c>
      <c r="O23" s="25">
        <f>PRODUCT(I23/N23)</f>
        <v>72.941176470588232</v>
      </c>
      <c r="P23" s="62" t="s">
        <v>36</v>
      </c>
      <c r="Q23" s="63"/>
      <c r="R23" s="63"/>
      <c r="S23" s="64" t="s">
        <v>48</v>
      </c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5" t="s">
        <v>41</v>
      </c>
      <c r="AE23" s="64"/>
      <c r="AF23" s="66" t="s">
        <v>49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7" t="s">
        <v>19</v>
      </c>
      <c r="C24" s="68"/>
      <c r="D24" s="69"/>
      <c r="E24" s="32">
        <f>PRODUCT(U18)</f>
        <v>3</v>
      </c>
      <c r="F24" s="32">
        <f>PRODUCT(V18)</f>
        <v>0</v>
      </c>
      <c r="G24" s="32">
        <f>PRODUCT(W18)</f>
        <v>2</v>
      </c>
      <c r="H24" s="32">
        <f>PRODUCT(X18)</f>
        <v>1</v>
      </c>
      <c r="I24" s="32">
        <f>PRODUCT(Y18)</f>
        <v>6</v>
      </c>
      <c r="J24" s="1"/>
      <c r="K24" s="70">
        <f>PRODUCT((F24+G24)/E24)</f>
        <v>0.66666666666666663</v>
      </c>
      <c r="L24" s="70">
        <f>PRODUCT(H24/E24)</f>
        <v>0.33333333333333331</v>
      </c>
      <c r="M24" s="70">
        <f>PRODUCT(I24/E24)</f>
        <v>2</v>
      </c>
      <c r="N24" s="71">
        <v>0.42899999999999999</v>
      </c>
      <c r="O24" s="25">
        <f>PRODUCT(I24/N24)</f>
        <v>13.986013986013987</v>
      </c>
      <c r="P24" s="62" t="s">
        <v>37</v>
      </c>
      <c r="Q24" s="63"/>
      <c r="R24" s="63"/>
      <c r="S24" s="64" t="s">
        <v>48</v>
      </c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5" t="s">
        <v>41</v>
      </c>
      <c r="AE24" s="64"/>
      <c r="AF24" s="66" t="s">
        <v>49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72" t="s">
        <v>20</v>
      </c>
      <c r="C25" s="73"/>
      <c r="D25" s="74"/>
      <c r="E25" s="19">
        <f>SUM(E22:E24)</f>
        <v>128</v>
      </c>
      <c r="F25" s="19">
        <f>SUM(F22:F24)</f>
        <v>4</v>
      </c>
      <c r="G25" s="19">
        <f>SUM(G22:G24)</f>
        <v>33</v>
      </c>
      <c r="H25" s="19">
        <f>SUM(H22:H24)</f>
        <v>38</v>
      </c>
      <c r="I25" s="19">
        <f>SUM(I22:I24)</f>
        <v>250</v>
      </c>
      <c r="J25" s="1"/>
      <c r="K25" s="75">
        <f>PRODUCT((F25+G25)/E25)</f>
        <v>0.2890625</v>
      </c>
      <c r="L25" s="75">
        <f>PRODUCT(H25/E25)</f>
        <v>0.296875</v>
      </c>
      <c r="M25" s="75">
        <f>PRODUCT(I25/E25)</f>
        <v>1.953125</v>
      </c>
      <c r="N25" s="38">
        <f>PRODUCT(I25/O25)</f>
        <v>0.40320157672251783</v>
      </c>
      <c r="O25" s="25">
        <f>SUM(O22:O24)</f>
        <v>620.0372578702719</v>
      </c>
      <c r="P25" s="76" t="s">
        <v>38</v>
      </c>
      <c r="Q25" s="77"/>
      <c r="R25" s="77"/>
      <c r="S25" s="78" t="s">
        <v>50</v>
      </c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9" t="s">
        <v>51</v>
      </c>
      <c r="AE25" s="78"/>
      <c r="AF25" s="80" t="s">
        <v>52</v>
      </c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43"/>
      <c r="C26" s="43"/>
      <c r="D26" s="43"/>
      <c r="E26" s="43"/>
      <c r="F26" s="43"/>
      <c r="G26" s="43"/>
      <c r="H26" s="43"/>
      <c r="I26" s="43"/>
      <c r="J26" s="1"/>
      <c r="K26" s="43"/>
      <c r="L26" s="43"/>
      <c r="M26" s="43"/>
      <c r="N26" s="42"/>
      <c r="O26" s="25"/>
      <c r="P26" s="1"/>
      <c r="Q26" s="45"/>
      <c r="R26" s="1"/>
      <c r="S26" s="1"/>
      <c r="T26" s="25"/>
      <c r="U26" s="25"/>
      <c r="V26" s="8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82" customFormat="1" ht="15" customHeight="1" x14ac:dyDescent="0.25">
      <c r="A27" s="1"/>
      <c r="B27" s="1" t="s">
        <v>55</v>
      </c>
      <c r="C27" s="1"/>
      <c r="D27" s="1" t="s">
        <v>56</v>
      </c>
      <c r="E27" s="1"/>
      <c r="F27" s="1"/>
      <c r="G27" s="1"/>
      <c r="H27" s="1"/>
      <c r="I27" s="1"/>
      <c r="J27" s="1"/>
      <c r="K27" s="1"/>
      <c r="L27" s="1"/>
      <c r="M27" s="1"/>
      <c r="N27" s="45"/>
      <c r="O27" s="25"/>
      <c r="P27" s="1"/>
      <c r="Q27" s="45"/>
      <c r="R27" s="1"/>
      <c r="S27" s="1"/>
      <c r="T27" s="25"/>
      <c r="U27" s="25"/>
      <c r="V27" s="81"/>
      <c r="W27" s="1"/>
      <c r="X27" s="1"/>
      <c r="Y27" s="1"/>
      <c r="Z27" s="1"/>
      <c r="AA27" s="1"/>
      <c r="AB27" s="1"/>
      <c r="AC27" s="1"/>
      <c r="AD27" s="1"/>
      <c r="AE27" s="1"/>
      <c r="AF27" s="46"/>
      <c r="AG27" s="24"/>
      <c r="AH27" s="9"/>
      <c r="AI27" s="9"/>
      <c r="AJ27" s="9"/>
      <c r="AK27" s="9"/>
      <c r="AL27" s="9"/>
    </row>
    <row r="28" spans="1:38" s="82" customFormat="1" ht="15" customHeight="1" x14ac:dyDescent="0.25">
      <c r="A28" s="1"/>
      <c r="B28" s="1"/>
      <c r="C28" s="1"/>
      <c r="D28" s="1" t="s">
        <v>62</v>
      </c>
      <c r="E28" s="1"/>
      <c r="F28" s="1"/>
      <c r="G28" s="1"/>
      <c r="H28" s="1"/>
      <c r="I28" s="1"/>
      <c r="J28" s="1"/>
      <c r="K28" s="1"/>
      <c r="L28" s="1"/>
      <c r="M28" s="1"/>
      <c r="N28" s="45"/>
      <c r="O28" s="25"/>
      <c r="P28" s="1"/>
      <c r="Q28" s="45"/>
      <c r="R28" s="1"/>
      <c r="S28" s="1"/>
      <c r="T28" s="25"/>
      <c r="U28" s="25"/>
      <c r="V28" s="81"/>
      <c r="W28" s="1"/>
      <c r="X28" s="1"/>
      <c r="Y28" s="1"/>
      <c r="Z28" s="1"/>
      <c r="AA28" s="1"/>
      <c r="AB28" s="1"/>
      <c r="AC28" s="1"/>
      <c r="AD28" s="1"/>
      <c r="AE28" s="1"/>
      <c r="AF28" s="46"/>
      <c r="AG28" s="24"/>
      <c r="AH28" s="9"/>
      <c r="AI28" s="9"/>
      <c r="AJ28" s="9"/>
      <c r="AK28" s="9"/>
      <c r="AL28" s="9"/>
    </row>
    <row r="29" spans="1:38" s="82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5"/>
      <c r="O29" s="25"/>
      <c r="P29" s="1"/>
      <c r="Q29" s="45"/>
      <c r="R29" s="1"/>
      <c r="S29" s="1"/>
      <c r="T29" s="25"/>
      <c r="U29" s="25"/>
      <c r="V29" s="81"/>
      <c r="W29" s="1"/>
      <c r="X29" s="1"/>
      <c r="Y29" s="1"/>
      <c r="Z29" s="1"/>
      <c r="AA29" s="1"/>
      <c r="AB29" s="1"/>
      <c r="AC29" s="1"/>
      <c r="AD29" s="1"/>
      <c r="AE29" s="1"/>
      <c r="AF29" s="46"/>
      <c r="AG29" s="24"/>
      <c r="AH29" s="9"/>
      <c r="AI29" s="9"/>
      <c r="AJ29" s="9"/>
      <c r="AK29" s="9"/>
      <c r="AL29" s="9"/>
    </row>
    <row r="30" spans="1:38" s="82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5"/>
      <c r="O30" s="25"/>
      <c r="P30" s="1"/>
      <c r="Q30" s="45"/>
      <c r="R30" s="1"/>
      <c r="S30" s="1"/>
      <c r="T30" s="25"/>
      <c r="U30" s="25"/>
      <c r="V30" s="81"/>
      <c r="W30" s="1"/>
      <c r="X30" s="1"/>
      <c r="Y30" s="1"/>
      <c r="Z30" s="1"/>
      <c r="AA30" s="1"/>
      <c r="AB30" s="1"/>
      <c r="AC30" s="1"/>
      <c r="AD30" s="1"/>
      <c r="AE30" s="1"/>
      <c r="AF30" s="46"/>
      <c r="AG30" s="24"/>
      <c r="AH30" s="9"/>
      <c r="AI30" s="9"/>
      <c r="AJ30" s="9"/>
      <c r="AK30" s="9"/>
      <c r="AL30" s="9"/>
    </row>
    <row r="31" spans="1:38" s="82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5"/>
      <c r="O31" s="25"/>
      <c r="P31" s="1"/>
      <c r="Q31" s="45"/>
      <c r="R31" s="1"/>
      <c r="S31" s="1"/>
      <c r="T31" s="25"/>
      <c r="U31" s="25"/>
      <c r="V31" s="81"/>
      <c r="W31" s="1"/>
      <c r="X31" s="1"/>
      <c r="Y31" s="1"/>
      <c r="Z31" s="1"/>
      <c r="AA31" s="1"/>
      <c r="AB31" s="1"/>
      <c r="AC31" s="1"/>
      <c r="AD31" s="1"/>
      <c r="AE31" s="1"/>
      <c r="AF31" s="46"/>
      <c r="AG31" s="24"/>
      <c r="AH31" s="9"/>
      <c r="AI31" s="9"/>
      <c r="AJ31" s="9"/>
      <c r="AK31" s="9"/>
      <c r="AL31" s="9"/>
    </row>
    <row r="32" spans="1:38" s="82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5"/>
      <c r="O32" s="25"/>
      <c r="P32" s="1"/>
      <c r="Q32" s="45"/>
      <c r="R32" s="1"/>
      <c r="S32" s="1"/>
      <c r="T32" s="25"/>
      <c r="U32" s="25"/>
      <c r="V32" s="81"/>
      <c r="W32" s="1"/>
      <c r="X32" s="1"/>
      <c r="Y32" s="1"/>
      <c r="Z32" s="1"/>
      <c r="AA32" s="1"/>
      <c r="AB32" s="1"/>
      <c r="AC32" s="1"/>
      <c r="AD32" s="1"/>
      <c r="AE32" s="1"/>
      <c r="AF32" s="46"/>
      <c r="AG32" s="24"/>
      <c r="AH32" s="9"/>
      <c r="AI32" s="9"/>
      <c r="AJ32" s="9"/>
      <c r="AK32" s="9"/>
      <c r="AL32" s="9"/>
    </row>
    <row r="33" spans="1:38" s="82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5"/>
      <c r="O33" s="25"/>
      <c r="P33" s="1"/>
      <c r="Q33" s="45"/>
      <c r="R33" s="1"/>
      <c r="S33" s="1"/>
      <c r="T33" s="25"/>
      <c r="U33" s="25"/>
      <c r="V33" s="81"/>
      <c r="W33" s="1"/>
      <c r="X33" s="1"/>
      <c r="Y33" s="1"/>
      <c r="Z33" s="1"/>
      <c r="AA33" s="1"/>
      <c r="AB33" s="1"/>
      <c r="AC33" s="1"/>
      <c r="AD33" s="1"/>
      <c r="AE33" s="1"/>
      <c r="AF33" s="46"/>
      <c r="AG33" s="24"/>
      <c r="AH33" s="9"/>
      <c r="AI33" s="9"/>
      <c r="AJ33" s="9"/>
      <c r="AK33" s="9"/>
      <c r="AL33" s="9"/>
    </row>
    <row r="34" spans="1:38" s="82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5"/>
      <c r="O34" s="25"/>
      <c r="P34" s="1"/>
      <c r="Q34" s="45"/>
      <c r="R34" s="1"/>
      <c r="S34" s="1"/>
      <c r="T34" s="25"/>
      <c r="U34" s="25"/>
      <c r="V34" s="81"/>
      <c r="W34" s="1"/>
      <c r="X34" s="1"/>
      <c r="Y34" s="1"/>
      <c r="Z34" s="1"/>
      <c r="AA34" s="1"/>
      <c r="AB34" s="1"/>
      <c r="AC34" s="1"/>
      <c r="AD34" s="1"/>
      <c r="AE34" s="1"/>
      <c r="AF34" s="46"/>
      <c r="AG34" s="24"/>
      <c r="AH34" s="9"/>
      <c r="AI34" s="9"/>
      <c r="AJ34" s="9"/>
      <c r="AK34" s="9"/>
      <c r="AL34" s="9"/>
    </row>
    <row r="35" spans="1:38" s="82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5"/>
      <c r="O35" s="25"/>
      <c r="P35" s="1"/>
      <c r="Q35" s="45"/>
      <c r="R35" s="1"/>
      <c r="S35" s="1"/>
      <c r="T35" s="25"/>
      <c r="U35" s="25"/>
      <c r="V35" s="81"/>
      <c r="W35" s="1"/>
      <c r="X35" s="1"/>
      <c r="Y35" s="1"/>
      <c r="Z35" s="1"/>
      <c r="AA35" s="1"/>
      <c r="AB35" s="1"/>
      <c r="AC35" s="1"/>
      <c r="AD35" s="1"/>
      <c r="AE35" s="1"/>
      <c r="AF35" s="46"/>
      <c r="AG35" s="24"/>
      <c r="AH35" s="9"/>
      <c r="AI35" s="9"/>
      <c r="AJ35" s="9"/>
      <c r="AK35" s="9"/>
      <c r="AL35" s="9"/>
    </row>
    <row r="36" spans="1:38" s="82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5"/>
      <c r="O36" s="25"/>
      <c r="P36" s="1"/>
      <c r="Q36" s="45"/>
      <c r="R36" s="1"/>
      <c r="S36" s="1"/>
      <c r="T36" s="25"/>
      <c r="U36" s="25"/>
      <c r="V36" s="81"/>
      <c r="W36" s="1"/>
      <c r="X36" s="1"/>
      <c r="Y36" s="1"/>
      <c r="Z36" s="1"/>
      <c r="AA36" s="1"/>
      <c r="AB36" s="1"/>
      <c r="AC36" s="1"/>
      <c r="AD36" s="1"/>
      <c r="AE36" s="1"/>
      <c r="AF36" s="46"/>
      <c r="AG36" s="24"/>
      <c r="AH36" s="9"/>
      <c r="AI36" s="9"/>
      <c r="AJ36" s="9"/>
      <c r="AK36" s="9"/>
      <c r="AL36" s="9"/>
    </row>
    <row r="37" spans="1:38" s="82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5"/>
      <c r="O37" s="25"/>
      <c r="P37" s="1"/>
      <c r="Q37" s="45"/>
      <c r="R37" s="1"/>
      <c r="S37" s="1"/>
      <c r="T37" s="25"/>
      <c r="U37" s="25"/>
      <c r="V37" s="81"/>
      <c r="W37" s="1"/>
      <c r="X37" s="1"/>
      <c r="Y37" s="1"/>
      <c r="Z37" s="1"/>
      <c r="AA37" s="1"/>
      <c r="AB37" s="1"/>
      <c r="AC37" s="1"/>
      <c r="AD37" s="1"/>
      <c r="AE37" s="1"/>
      <c r="AF37" s="46"/>
      <c r="AG37" s="24"/>
      <c r="AH37" s="9"/>
      <c r="AI37" s="9"/>
      <c r="AJ37" s="9"/>
      <c r="AK37" s="9"/>
      <c r="AL37" s="9"/>
    </row>
    <row r="38" spans="1:38" s="82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5"/>
      <c r="O38" s="25"/>
      <c r="P38" s="1"/>
      <c r="Q38" s="45"/>
      <c r="R38" s="1"/>
      <c r="S38" s="1"/>
      <c r="T38" s="25"/>
      <c r="U38" s="25"/>
      <c r="V38" s="81"/>
      <c r="W38" s="1"/>
      <c r="X38" s="1"/>
      <c r="Y38" s="1"/>
      <c r="Z38" s="1"/>
      <c r="AA38" s="1"/>
      <c r="AB38" s="1"/>
      <c r="AC38" s="1"/>
      <c r="AD38" s="1"/>
      <c r="AE38" s="1"/>
      <c r="AF38" s="46"/>
      <c r="AG38" s="24"/>
      <c r="AH38" s="9"/>
      <c r="AI38" s="9"/>
      <c r="AJ38" s="9"/>
      <c r="AK38" s="9"/>
      <c r="AL38" s="9"/>
    </row>
    <row r="39" spans="1:38" s="82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5"/>
      <c r="O39" s="25"/>
      <c r="P39" s="1"/>
      <c r="Q39" s="45"/>
      <c r="R39" s="1"/>
      <c r="S39" s="1"/>
      <c r="T39" s="25"/>
      <c r="U39" s="25"/>
      <c r="V39" s="81"/>
      <c r="W39" s="1"/>
      <c r="X39" s="1"/>
      <c r="Y39" s="1"/>
      <c r="Z39" s="1"/>
      <c r="AA39" s="1"/>
      <c r="AB39" s="1"/>
      <c r="AC39" s="1"/>
      <c r="AD39" s="1"/>
      <c r="AE39" s="1"/>
      <c r="AF39" s="46"/>
      <c r="AG39" s="24"/>
      <c r="AH39" s="9"/>
      <c r="AI39" s="9"/>
      <c r="AJ39" s="9"/>
      <c r="AK39" s="9"/>
      <c r="AL39" s="9"/>
    </row>
    <row r="40" spans="1:38" s="82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5"/>
      <c r="O40" s="25"/>
      <c r="P40" s="1"/>
      <c r="Q40" s="45"/>
      <c r="R40" s="1"/>
      <c r="S40" s="1"/>
      <c r="T40" s="25"/>
      <c r="U40" s="25"/>
      <c r="V40" s="81"/>
      <c r="W40" s="1"/>
      <c r="X40" s="1"/>
      <c r="Y40" s="1"/>
      <c r="Z40" s="1"/>
      <c r="AA40" s="1"/>
      <c r="AB40" s="1"/>
      <c r="AC40" s="1"/>
      <c r="AD40" s="1"/>
      <c r="AE40" s="1"/>
      <c r="AF40" s="46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5"/>
      <c r="O41" s="25"/>
      <c r="P41" s="1"/>
      <c r="Q41" s="45"/>
      <c r="R41" s="1"/>
      <c r="S41" s="1"/>
      <c r="T41" s="25"/>
      <c r="U41" s="25"/>
      <c r="V41" s="81"/>
      <c r="W41" s="1"/>
      <c r="X41" s="1"/>
      <c r="Y41" s="1"/>
      <c r="Z41" s="1"/>
      <c r="AA41" s="1"/>
      <c r="AB41" s="1"/>
      <c r="AC41" s="1"/>
      <c r="AD41" s="1"/>
      <c r="AE41" s="1"/>
      <c r="AF41" s="46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5"/>
      <c r="O42" s="25"/>
      <c r="P42" s="1"/>
      <c r="Q42" s="45"/>
      <c r="R42" s="1"/>
      <c r="S42" s="1"/>
      <c r="T42" s="25"/>
      <c r="U42" s="25"/>
      <c r="V42" s="81"/>
      <c r="W42" s="1"/>
      <c r="X42" s="1"/>
      <c r="Y42" s="1"/>
      <c r="Z42" s="1"/>
      <c r="AA42" s="1"/>
      <c r="AB42" s="1"/>
      <c r="AC42" s="1"/>
      <c r="AD42" s="1"/>
      <c r="AE42" s="1"/>
      <c r="AF42" s="46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3"/>
      <c r="N43" s="83"/>
      <c r="O43" s="25"/>
      <c r="P43" s="1"/>
      <c r="Q43" s="45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6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5"/>
      <c r="R44" s="1"/>
      <c r="S44" s="1"/>
      <c r="T44" s="25"/>
      <c r="U44" s="25"/>
      <c r="V44" s="81"/>
      <c r="W44" s="1"/>
      <c r="X44" s="1"/>
      <c r="Y44" s="1"/>
      <c r="Z44" s="1"/>
      <c r="AA44" s="1"/>
      <c r="AB44" s="1"/>
      <c r="AC44" s="1"/>
      <c r="AD44" s="1"/>
      <c r="AE44" s="1"/>
      <c r="AF44" s="46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5"/>
      <c r="R45" s="1"/>
      <c r="S45" s="1"/>
      <c r="T45" s="25"/>
      <c r="U45" s="25"/>
      <c r="V45" s="81"/>
      <c r="W45" s="81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45"/>
      <c r="R46" s="1"/>
      <c r="S46" s="1"/>
      <c r="T46" s="25"/>
      <c r="U46" s="25"/>
      <c r="V46" s="81"/>
      <c r="W46" s="81"/>
      <c r="X46" s="25"/>
      <c r="Y46" s="25"/>
      <c r="Z46" s="25"/>
      <c r="AA46" s="25"/>
      <c r="AB46" s="25"/>
      <c r="AC46" s="25"/>
      <c r="AD46" s="25"/>
      <c r="AE46" s="25"/>
      <c r="AF46" s="25"/>
      <c r="AG46" s="9"/>
      <c r="AH46" s="82"/>
      <c r="AI46" s="82"/>
      <c r="AJ46" s="82"/>
      <c r="AK46" s="82"/>
      <c r="AL46" s="82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5"/>
      <c r="R47" s="1"/>
      <c r="S47" s="1"/>
      <c r="T47" s="25"/>
      <c r="U47" s="25"/>
      <c r="V47" s="81"/>
      <c r="W47" s="81"/>
      <c r="X47" s="25"/>
      <c r="Y47" s="25"/>
      <c r="Z47" s="25"/>
      <c r="AA47" s="25"/>
      <c r="AB47" s="25"/>
      <c r="AC47" s="25"/>
      <c r="AD47" s="25"/>
      <c r="AE47" s="25"/>
      <c r="AF47" s="25"/>
      <c r="AG47" s="9"/>
      <c r="AH47" s="82"/>
      <c r="AI47" s="82"/>
      <c r="AJ47" s="82"/>
      <c r="AK47" s="82"/>
      <c r="AL47" s="82"/>
    </row>
    <row r="48" spans="1:38" ht="15" customHeight="1" x14ac:dyDescent="0.25">
      <c r="A48" s="8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45"/>
      <c r="R48" s="1"/>
      <c r="S48" s="1"/>
      <c r="T48" s="25"/>
      <c r="U48" s="25"/>
      <c r="V48" s="81"/>
      <c r="W48" s="1"/>
      <c r="X48" s="1"/>
      <c r="Y48" s="1"/>
      <c r="Z48" s="1"/>
      <c r="AA48" s="1"/>
      <c r="AB48" s="1"/>
      <c r="AC48" s="1"/>
      <c r="AD48" s="1"/>
      <c r="AE48" s="1"/>
      <c r="AF48" s="46"/>
      <c r="AG48" s="9"/>
    </row>
    <row r="49" spans="1:33" ht="15" customHeight="1" x14ac:dyDescent="0.25">
      <c r="A49" s="84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83"/>
      <c r="N49" s="42"/>
      <c r="O49" s="25"/>
      <c r="P49" s="1"/>
      <c r="Q49" s="45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46"/>
      <c r="AG49" s="9"/>
    </row>
    <row r="50" spans="1:33" ht="15" customHeight="1" x14ac:dyDescent="0.25">
      <c r="A50" s="8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45"/>
      <c r="R50" s="1"/>
      <c r="S50" s="1"/>
      <c r="T50" s="25"/>
      <c r="U50" s="25"/>
      <c r="V50" s="81"/>
      <c r="W50" s="1"/>
      <c r="X50" s="1"/>
      <c r="Y50" s="1"/>
      <c r="Z50" s="1"/>
      <c r="AA50" s="1"/>
      <c r="AB50" s="1"/>
      <c r="AC50" s="1"/>
      <c r="AD50" s="1"/>
      <c r="AE50" s="1"/>
      <c r="AF50" s="46"/>
      <c r="AG50" s="9"/>
    </row>
    <row r="51" spans="1:33" ht="15" customHeight="1" x14ac:dyDescent="0.25">
      <c r="A51" s="84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83"/>
      <c r="N51" s="42"/>
      <c r="O51" s="25"/>
      <c r="P51" s="1"/>
      <c r="Q51" s="45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1"/>
      <c r="AC51" s="1"/>
      <c r="AD51" s="1"/>
      <c r="AE51" s="1"/>
      <c r="AF51" s="46"/>
      <c r="AG51" s="9"/>
    </row>
    <row r="52" spans="1:33" ht="15" customHeight="1" x14ac:dyDescent="0.25">
      <c r="A52" s="8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45"/>
      <c r="R52" s="1"/>
      <c r="S52" s="1"/>
      <c r="T52" s="25"/>
      <c r="U52" s="25"/>
      <c r="V52" s="81"/>
      <c r="W52" s="81"/>
      <c r="X52" s="25"/>
      <c r="Y52" s="25"/>
      <c r="Z52" s="25"/>
      <c r="AA52" s="25"/>
      <c r="AB52" s="25"/>
      <c r="AC52" s="25"/>
      <c r="AD52" s="25"/>
      <c r="AE52" s="25"/>
      <c r="AF52" s="25"/>
      <c r="AG52" s="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5"/>
      <c r="O53" s="25"/>
      <c r="P53" s="1"/>
      <c r="Q53" s="45"/>
      <c r="R53" s="1"/>
      <c r="S53" s="1"/>
      <c r="T53" s="25"/>
      <c r="U53" s="25"/>
      <c r="V53" s="81"/>
      <c r="W53" s="1"/>
      <c r="X53" s="1"/>
      <c r="Y53" s="1"/>
      <c r="Z53" s="1"/>
      <c r="AA53" s="1"/>
      <c r="AB53" s="1"/>
      <c r="AC53" s="1"/>
      <c r="AD53" s="1"/>
      <c r="AE53" s="1"/>
      <c r="AF53" s="46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5"/>
      <c r="O54" s="25"/>
      <c r="P54" s="1"/>
      <c r="Q54" s="45"/>
      <c r="R54" s="1"/>
      <c r="S54" s="1"/>
      <c r="T54" s="25"/>
      <c r="U54" s="25"/>
      <c r="V54" s="81"/>
      <c r="W54" s="1"/>
      <c r="X54" s="1"/>
      <c r="Y54" s="1"/>
      <c r="Z54" s="1"/>
      <c r="AA54" s="1"/>
      <c r="AB54" s="1"/>
      <c r="AC54" s="1"/>
      <c r="AD54" s="1"/>
      <c r="AE54" s="1"/>
      <c r="AF54" s="46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5"/>
      <c r="O55" s="25"/>
      <c r="P55" s="1"/>
      <c r="Q55" s="45"/>
      <c r="R55" s="1"/>
      <c r="S55" s="1"/>
      <c r="T55" s="25"/>
      <c r="U55" s="25"/>
      <c r="V55" s="81"/>
      <c r="W55" s="1"/>
      <c r="X55" s="1"/>
      <c r="Y55" s="1"/>
      <c r="Z55" s="1"/>
      <c r="AA55" s="1"/>
      <c r="AB55" s="1"/>
      <c r="AC55" s="1"/>
      <c r="AD55" s="1"/>
      <c r="AE55" s="1"/>
      <c r="AF55" s="46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5"/>
      <c r="O56" s="25"/>
      <c r="P56" s="1"/>
      <c r="Q56" s="45"/>
      <c r="R56" s="1"/>
      <c r="S56" s="1"/>
      <c r="T56" s="25"/>
      <c r="U56" s="25"/>
      <c r="V56" s="81"/>
      <c r="W56" s="1"/>
      <c r="X56" s="1"/>
      <c r="Y56" s="1"/>
      <c r="Z56" s="1"/>
      <c r="AA56" s="1"/>
      <c r="AB56" s="1"/>
      <c r="AC56" s="1"/>
      <c r="AD56" s="1"/>
      <c r="AE56" s="1"/>
      <c r="AF56" s="46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5"/>
      <c r="O57" s="25"/>
      <c r="P57" s="1"/>
      <c r="Q57" s="45"/>
      <c r="R57" s="1"/>
      <c r="S57" s="1"/>
      <c r="T57" s="25"/>
      <c r="U57" s="25"/>
      <c r="V57" s="81"/>
      <c r="W57" s="1"/>
      <c r="X57" s="1"/>
      <c r="Y57" s="1"/>
      <c r="Z57" s="1"/>
      <c r="AA57" s="1"/>
      <c r="AB57" s="1"/>
      <c r="AC57" s="1"/>
      <c r="AD57" s="1"/>
      <c r="AE57" s="1"/>
      <c r="AF57" s="46"/>
    </row>
  </sheetData>
  <sortState ref="B15:AF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2019-09-02T18:29:20Z</dcterms:modified>
</cp:coreProperties>
</file>