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9" i="1"/>
  <c r="O8" i="1"/>
  <c r="O4" i="1"/>
  <c r="O12" i="1" s="1"/>
  <c r="M11" i="1"/>
  <c r="O10" i="1"/>
  <c r="M10" i="1"/>
  <c r="M9" i="1"/>
  <c r="M8" i="1"/>
  <c r="M4" i="1"/>
  <c r="M12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/>
  <c r="R12" i="1"/>
  <c r="G17" i="1"/>
  <c r="Q12" i="1"/>
  <c r="F17" i="1"/>
  <c r="P12" i="1"/>
  <c r="E17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/>
  <c r="E19" i="1" s="1"/>
  <c r="K17" i="1"/>
  <c r="L17" i="1"/>
  <c r="K16" i="1" l="1"/>
  <c r="F19" i="1"/>
  <c r="L16" i="1"/>
  <c r="H19" i="1"/>
  <c r="D13" i="1"/>
  <c r="K19" i="1"/>
  <c r="N17" i="1"/>
  <c r="M17" i="1"/>
  <c r="O16" i="1"/>
  <c r="O19" i="1" s="1"/>
  <c r="N12" i="1"/>
  <c r="N16" i="1" s="1"/>
  <c r="M16" i="1"/>
  <c r="I19" i="1"/>
  <c r="L19" i="1"/>
  <c r="N19" i="1" l="1"/>
  <c r="M19" i="1"/>
</calcChain>
</file>

<file path=xl/sharedStrings.xml><?xml version="1.0" encoding="utf-8"?>
<sst xmlns="http://schemas.openxmlformats.org/spreadsheetml/2006/main" count="94" uniqueCount="63">
  <si>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</si>
  <si>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</si>
  <si>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</si>
  <si>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</si>
  <si>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</si>
  <si>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</si>
  <si>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</si>
  <si>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</si>
  <si>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</si>
  <si>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</si>
  <si>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</si>
  <si>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</si>
  <si>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</si>
  <si>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</si>
  <si>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</si>
  <si>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</si>
  <si>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</si>
  <si>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</si>
  <si>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</si>
  <si>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</si>
  <si>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</si>
  <si>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</si>
  <si>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</si>
  <si>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</si>
  <si>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</si>
  <si>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</si>
  <si>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</si>
  <si>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</si>
  <si>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</si>
  <si>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</si>
  <si>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</si>
  <si>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</si>
  <si>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</si>
  <si>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</si>
  <si>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</si>
  <si>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Anna-Leena Vänskä</t>
  </si>
  <si>
    <t>12.</t>
  </si>
  <si>
    <t>Manse PP</t>
  </si>
  <si>
    <t>11.</t>
  </si>
  <si>
    <t>superpesiskarsinta</t>
  </si>
  <si>
    <t>8.</t>
  </si>
  <si>
    <t>play off</t>
  </si>
  <si>
    <t>9.</t>
  </si>
  <si>
    <t>5.</t>
  </si>
  <si>
    <t>Kirittäret</t>
  </si>
  <si>
    <t>3.9.1975</t>
  </si>
  <si>
    <t>Kirittäret = Jyväskylän Etukenttä Oy  (1998)</t>
  </si>
  <si>
    <t>Manse PP = Mansen Pesäpallo  (1978)</t>
  </si>
  <si>
    <t>ENSIMMÄISET</t>
  </si>
  <si>
    <t>Ottelu</t>
  </si>
  <si>
    <t>1.  ottelu</t>
  </si>
  <si>
    <t>Lyöty juoksu</t>
  </si>
  <si>
    <t>Tuotu juoksu</t>
  </si>
  <si>
    <t>Kunnari</t>
  </si>
  <si>
    <t>01.08. 1992  SiiPe - Manse PP  35-4</t>
  </si>
  <si>
    <t xml:space="preserve">  18 v 10 kk 29 pv</t>
  </si>
  <si>
    <t>6.  ottelu</t>
  </si>
  <si>
    <t>26.05. 1996  Virkiä - Manse PP  2-1  (2-3, 12-5, 3-0)</t>
  </si>
  <si>
    <t xml:space="preserve">  20 v   8 kk 23 pv</t>
  </si>
  <si>
    <t>57.  ottelu</t>
  </si>
  <si>
    <t>07.06. 1998  Manse PP - ViVe  1-0  (2-0, 6-6)</t>
  </si>
  <si>
    <t xml:space="preserve">  22 v   9 kk   4 pv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</si>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</sst>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1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1992</v>
      </c>
      <c r="C4" s="42" t="s">
        <v>36</v>
      </c>
      <c r="D4" s="41" t="s">
        <v>37</v>
      </c>
      <c r="E4" s="27">
        <v>1</v>
      </c>
      <c r="F4" s="27">
        <v>0</v>
      </c>
      <c r="G4" s="27">
        <v>0</v>
      </c>
      <c r="H4" s="27">
        <v>0</v>
      </c>
      <c r="I4" s="27">
        <v>4</v>
      </c>
      <c r="J4" s="27">
        <v>3</v>
      </c>
      <c r="K4" s="27">
        <v>0</v>
      </c>
      <c r="L4" s="27">
        <v>1</v>
      </c>
      <c r="M4" s="27">
        <f>SUM(F4+G4)</f>
        <v>0</v>
      </c>
      <c r="N4" s="62">
        <v>0.8</v>
      </c>
      <c r="O4" s="25">
        <f t="shared" ref="O4:O9" si="0">PRODUCT(I4/N4)</f>
        <v>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1993</v>
      </c>
      <c r="C5" s="82"/>
      <c r="D5" s="83" t="s">
        <v>37</v>
      </c>
      <c r="E5" s="81"/>
      <c r="F5" s="85" t="s">
        <v>62</v>
      </c>
      <c r="G5" s="86"/>
      <c r="H5" s="82"/>
      <c r="I5" s="81"/>
      <c r="J5" s="81"/>
      <c r="K5" s="81"/>
      <c r="L5" s="81"/>
      <c r="M5" s="81"/>
      <c r="N5" s="84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1994</v>
      </c>
      <c r="C6" s="82"/>
      <c r="D6" s="83" t="s">
        <v>37</v>
      </c>
      <c r="E6" s="81"/>
      <c r="F6" s="85" t="s">
        <v>62</v>
      </c>
      <c r="G6" s="86"/>
      <c r="H6" s="82"/>
      <c r="I6" s="81"/>
      <c r="J6" s="81"/>
      <c r="K6" s="81"/>
      <c r="L6" s="81"/>
      <c r="M6" s="81"/>
      <c r="N6" s="84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1995</v>
      </c>
      <c r="C7" s="82"/>
      <c r="D7" s="83" t="s">
        <v>37</v>
      </c>
      <c r="E7" s="81"/>
      <c r="F7" s="85" t="s">
        <v>62</v>
      </c>
      <c r="G7" s="86"/>
      <c r="H7" s="82"/>
      <c r="I7" s="81"/>
      <c r="J7" s="81"/>
      <c r="K7" s="81"/>
      <c r="L7" s="81"/>
      <c r="M7" s="81"/>
      <c r="N7" s="84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0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1996</v>
      </c>
      <c r="C8" s="42" t="s">
        <v>38</v>
      </c>
      <c r="D8" s="41" t="s">
        <v>37</v>
      </c>
      <c r="E8" s="27">
        <v>24</v>
      </c>
      <c r="F8" s="27">
        <v>0</v>
      </c>
      <c r="G8" s="27">
        <v>13</v>
      </c>
      <c r="H8" s="27">
        <v>16</v>
      </c>
      <c r="I8" s="27">
        <v>68</v>
      </c>
      <c r="J8" s="27">
        <v>21</v>
      </c>
      <c r="K8" s="27">
        <v>22</v>
      </c>
      <c r="L8" s="27">
        <v>12</v>
      </c>
      <c r="M8" s="27">
        <f>PRODUCT(F8+G8)</f>
        <v>13</v>
      </c>
      <c r="N8" s="30">
        <v>0.41699999999999998</v>
      </c>
      <c r="O8" s="25">
        <f t="shared" si="0"/>
        <v>163.0695443645084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0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1997</v>
      </c>
      <c r="C9" s="42" t="s">
        <v>40</v>
      </c>
      <c r="D9" s="41" t="s">
        <v>37</v>
      </c>
      <c r="E9" s="27">
        <v>24</v>
      </c>
      <c r="F9" s="27">
        <v>0</v>
      </c>
      <c r="G9" s="27">
        <v>15</v>
      </c>
      <c r="H9" s="27">
        <v>17</v>
      </c>
      <c r="I9" s="27">
        <v>81</v>
      </c>
      <c r="J9" s="27">
        <v>19</v>
      </c>
      <c r="K9" s="27">
        <v>23</v>
      </c>
      <c r="L9" s="27">
        <v>24</v>
      </c>
      <c r="M9" s="27">
        <f>PRODUCT(F9+G9)</f>
        <v>15</v>
      </c>
      <c r="N9" s="30">
        <v>0.61399999999999999</v>
      </c>
      <c r="O9" s="25">
        <f t="shared" si="0"/>
        <v>131.92182410423453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1998</v>
      </c>
      <c r="C10" s="42" t="s">
        <v>42</v>
      </c>
      <c r="D10" s="41" t="s">
        <v>37</v>
      </c>
      <c r="E10" s="27">
        <v>22</v>
      </c>
      <c r="F10" s="27">
        <v>2</v>
      </c>
      <c r="G10" s="27">
        <v>17</v>
      </c>
      <c r="H10" s="27">
        <v>11</v>
      </c>
      <c r="I10" s="27">
        <v>99</v>
      </c>
      <c r="J10" s="27">
        <v>17</v>
      </c>
      <c r="K10" s="27">
        <v>26</v>
      </c>
      <c r="L10" s="27">
        <v>37</v>
      </c>
      <c r="M10" s="27">
        <f>PRODUCT(F10+G10)</f>
        <v>19</v>
      </c>
      <c r="N10" s="30">
        <v>0.57899999999999996</v>
      </c>
      <c r="O10" s="25">
        <f>PRODUCT(I10/N10)</f>
        <v>170.98445595854923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1999</v>
      </c>
      <c r="C11" s="42" t="s">
        <v>43</v>
      </c>
      <c r="D11" s="41" t="s">
        <v>44</v>
      </c>
      <c r="E11" s="27">
        <v>17</v>
      </c>
      <c r="F11" s="27">
        <v>2</v>
      </c>
      <c r="G11" s="27">
        <v>9</v>
      </c>
      <c r="H11" s="27">
        <v>7</v>
      </c>
      <c r="I11" s="27">
        <v>51</v>
      </c>
      <c r="J11" s="27">
        <v>14</v>
      </c>
      <c r="K11" s="27">
        <v>10</v>
      </c>
      <c r="L11" s="27">
        <v>16</v>
      </c>
      <c r="M11" s="27">
        <f>PRODUCT(F11+G11)</f>
        <v>11</v>
      </c>
      <c r="N11" s="30">
        <v>0.432</v>
      </c>
      <c r="O11" s="25">
        <f>PRODUCT(I11/N11)</f>
        <v>118.05555555555556</v>
      </c>
      <c r="P11" s="27">
        <v>3</v>
      </c>
      <c r="Q11" s="27">
        <v>0</v>
      </c>
      <c r="R11" s="27">
        <v>1</v>
      </c>
      <c r="S11" s="27">
        <v>0</v>
      </c>
      <c r="T11" s="27">
        <v>2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1">SUM(E4:E11)</f>
        <v>88</v>
      </c>
      <c r="F12" s="19">
        <f t="shared" si="1"/>
        <v>4</v>
      </c>
      <c r="G12" s="19">
        <f t="shared" si="1"/>
        <v>54</v>
      </c>
      <c r="H12" s="19">
        <f t="shared" si="1"/>
        <v>51</v>
      </c>
      <c r="I12" s="19">
        <f t="shared" si="1"/>
        <v>303</v>
      </c>
      <c r="J12" s="19">
        <f t="shared" si="1"/>
        <v>74</v>
      </c>
      <c r="K12" s="19">
        <f t="shared" si="1"/>
        <v>81</v>
      </c>
      <c r="L12" s="19">
        <f t="shared" si="1"/>
        <v>90</v>
      </c>
      <c r="M12" s="19">
        <f t="shared" si="1"/>
        <v>58</v>
      </c>
      <c r="N12" s="31">
        <f>PRODUCT(I12/O12)</f>
        <v>0.51440383364435216</v>
      </c>
      <c r="O12" s="32">
        <f t="shared" ref="O12:AE12" si="2">SUM(O4:O11)</f>
        <v>589.03137998284774</v>
      </c>
      <c r="P12" s="19">
        <f t="shared" si="2"/>
        <v>3</v>
      </c>
      <c r="Q12" s="19">
        <f t="shared" si="2"/>
        <v>0</v>
      </c>
      <c r="R12" s="19">
        <f t="shared" si="2"/>
        <v>1</v>
      </c>
      <c r="S12" s="19">
        <f t="shared" si="2"/>
        <v>0</v>
      </c>
      <c r="T12" s="19">
        <f t="shared" si="2"/>
        <v>2</v>
      </c>
      <c r="U12" s="19">
        <f t="shared" si="2"/>
        <v>0</v>
      </c>
      <c r="V12" s="19">
        <f t="shared" si="2"/>
        <v>0</v>
      </c>
      <c r="W12" s="19">
        <f t="shared" si="2"/>
        <v>0</v>
      </c>
      <c r="X12" s="19">
        <f t="shared" si="2"/>
        <v>0</v>
      </c>
      <c r="Y12" s="19">
        <f t="shared" si="2"/>
        <v>0</v>
      </c>
      <c r="Z12" s="19">
        <f t="shared" si="2"/>
        <v>0</v>
      </c>
      <c r="AA12" s="19">
        <f t="shared" si="2"/>
        <v>0</v>
      </c>
      <c r="AB12" s="19">
        <f t="shared" si="2"/>
        <v>0</v>
      </c>
      <c r="AC12" s="19">
        <f t="shared" si="2"/>
        <v>0</v>
      </c>
      <c r="AD12" s="19">
        <f t="shared" si="2"/>
        <v>0</v>
      </c>
      <c r="AE12" s="19">
        <f t="shared" si="2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220.00000000000003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48</v>
      </c>
      <c r="Q15" s="13"/>
      <c r="R15" s="13"/>
      <c r="S15" s="13"/>
      <c r="T15" s="64"/>
      <c r="U15" s="64"/>
      <c r="V15" s="64"/>
      <c r="W15" s="64"/>
      <c r="X15" s="64"/>
      <c r="Y15" s="13"/>
      <c r="Z15" s="13"/>
      <c r="AA15" s="13"/>
      <c r="AB15" s="13"/>
      <c r="AC15" s="13"/>
      <c r="AD15" s="13"/>
      <c r="AE15" s="13"/>
      <c r="AF15" s="4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3"/>
      <c r="E16" s="27">
        <f>PRODUCT(E12)</f>
        <v>88</v>
      </c>
      <c r="F16" s="27">
        <f>PRODUCT(F12)</f>
        <v>4</v>
      </c>
      <c r="G16" s="27">
        <f>PRODUCT(G12)</f>
        <v>54</v>
      </c>
      <c r="H16" s="27">
        <f>PRODUCT(H12)</f>
        <v>51</v>
      </c>
      <c r="I16" s="27">
        <f>PRODUCT(I12)</f>
        <v>303</v>
      </c>
      <c r="J16" s="1"/>
      <c r="K16" s="44">
        <f>PRODUCT((F16+G16)/E16)</f>
        <v>0.65909090909090906</v>
      </c>
      <c r="L16" s="44">
        <f>PRODUCT(H16/E16)</f>
        <v>0.57954545454545459</v>
      </c>
      <c r="M16" s="44">
        <f>PRODUCT(I16/E16)</f>
        <v>3.4431818181818183</v>
      </c>
      <c r="N16" s="30">
        <f>PRODUCT(N12)</f>
        <v>0.51440383364435216</v>
      </c>
      <c r="O16" s="25">
        <f>PRODUCT(O12)</f>
        <v>589.03137998284774</v>
      </c>
      <c r="P16" s="65" t="s">
        <v>49</v>
      </c>
      <c r="Q16" s="66"/>
      <c r="R16" s="66"/>
      <c r="S16" s="67" t="s">
        <v>54</v>
      </c>
      <c r="T16" s="67"/>
      <c r="U16" s="67"/>
      <c r="V16" s="67"/>
      <c r="W16" s="67"/>
      <c r="X16" s="67"/>
      <c r="Y16" s="67"/>
      <c r="Z16" s="67"/>
      <c r="AA16" s="67"/>
      <c r="AB16" s="68"/>
      <c r="AC16" s="67"/>
      <c r="AD16" s="69" t="s">
        <v>50</v>
      </c>
      <c r="AE16" s="69"/>
      <c r="AF16" s="70" t="s">
        <v>55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5" t="s">
        <v>18</v>
      </c>
      <c r="C17" s="46"/>
      <c r="D17" s="47"/>
      <c r="E17" s="27">
        <f>PRODUCT(P12)</f>
        <v>3</v>
      </c>
      <c r="F17" s="27">
        <f>PRODUCT(Q12)</f>
        <v>0</v>
      </c>
      <c r="G17" s="27">
        <f>PRODUCT(R12)</f>
        <v>1</v>
      </c>
      <c r="H17" s="27">
        <f>PRODUCT(S12)</f>
        <v>0</v>
      </c>
      <c r="I17" s="27">
        <f>PRODUCT(T12)</f>
        <v>2</v>
      </c>
      <c r="J17" s="1"/>
      <c r="K17" s="44">
        <f>PRODUCT((F17+G17)/E17)</f>
        <v>0.33333333333333331</v>
      </c>
      <c r="L17" s="44">
        <f>PRODUCT(H17/E17)</f>
        <v>0</v>
      </c>
      <c r="M17" s="44">
        <f>PRODUCT(I17/E17)</f>
        <v>0.66666666666666663</v>
      </c>
      <c r="N17" s="30">
        <f>PRODUCT(I17/O17)</f>
        <v>0.125</v>
      </c>
      <c r="O17" s="25">
        <v>16</v>
      </c>
      <c r="P17" s="71" t="s">
        <v>51</v>
      </c>
      <c r="Q17" s="72"/>
      <c r="R17" s="72"/>
      <c r="S17" s="73" t="s">
        <v>57</v>
      </c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4" t="s">
        <v>56</v>
      </c>
      <c r="AE17" s="74"/>
      <c r="AF17" s="75" t="s">
        <v>58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8" t="s">
        <v>19</v>
      </c>
      <c r="C18" s="49"/>
      <c r="D18" s="50"/>
      <c r="E18" s="28"/>
      <c r="F18" s="28"/>
      <c r="G18" s="28"/>
      <c r="H18" s="28"/>
      <c r="I18" s="28"/>
      <c r="J18" s="1"/>
      <c r="K18" s="51"/>
      <c r="L18" s="51"/>
      <c r="M18" s="51"/>
      <c r="N18" s="52"/>
      <c r="O18" s="25"/>
      <c r="P18" s="71" t="s">
        <v>52</v>
      </c>
      <c r="Q18" s="72"/>
      <c r="R18" s="72"/>
      <c r="S18" s="73" t="s">
        <v>57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56</v>
      </c>
      <c r="AE18" s="74"/>
      <c r="AF18" s="75" t="s">
        <v>58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3" t="s">
        <v>20</v>
      </c>
      <c r="C19" s="54"/>
      <c r="D19" s="55"/>
      <c r="E19" s="19">
        <f>SUM(E16:E18)</f>
        <v>91</v>
      </c>
      <c r="F19" s="19">
        <f>SUM(F16:F18)</f>
        <v>4</v>
      </c>
      <c r="G19" s="19">
        <f>SUM(G16:G18)</f>
        <v>55</v>
      </c>
      <c r="H19" s="19">
        <f>SUM(H16:H18)</f>
        <v>51</v>
      </c>
      <c r="I19" s="19">
        <f>SUM(I16:I18)</f>
        <v>305</v>
      </c>
      <c r="J19" s="1"/>
      <c r="K19" s="56">
        <f>PRODUCT((F19+G19)/E19)</f>
        <v>0.64835164835164838</v>
      </c>
      <c r="L19" s="56">
        <f>PRODUCT(H19/E19)</f>
        <v>0.56043956043956045</v>
      </c>
      <c r="M19" s="56">
        <f>PRODUCT(I19/E19)</f>
        <v>3.3516483516483517</v>
      </c>
      <c r="N19" s="31">
        <f>PRODUCT(I19/O19)</f>
        <v>0.50410608456150907</v>
      </c>
      <c r="O19" s="25">
        <f>SUM(O16:O18)</f>
        <v>605.03137998284774</v>
      </c>
      <c r="P19" s="76" t="s">
        <v>53</v>
      </c>
      <c r="Q19" s="77"/>
      <c r="R19" s="77"/>
      <c r="S19" s="78" t="s">
        <v>60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 t="s">
        <v>59</v>
      </c>
      <c r="AE19" s="79"/>
      <c r="AF19" s="80" t="s">
        <v>61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63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2019-02-02T20:44:11Z</dcterms:modified>
</cp:coreProperties>
</file>