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N17" i="1" l="1"/>
  <c r="O17" i="1"/>
  <c r="O15" i="1" l="1"/>
  <c r="O14" i="1"/>
  <c r="O13" i="1"/>
  <c r="O11" i="1"/>
  <c r="M14" i="1"/>
  <c r="M13" i="1"/>
  <c r="M11" i="1"/>
  <c r="M10" i="1"/>
  <c r="M9" i="1"/>
  <c r="M8" i="1"/>
  <c r="M17" i="1" s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L17" i="1"/>
  <c r="K17" i="1"/>
  <c r="J17" i="1"/>
  <c r="I17" i="1"/>
  <c r="I21" i="1" s="1"/>
  <c r="H17" i="1"/>
  <c r="H21" i="1" s="1"/>
  <c r="G17" i="1"/>
  <c r="G21" i="1" s="1"/>
  <c r="G24" i="1" s="1"/>
  <c r="F17" i="1"/>
  <c r="E17" i="1"/>
  <c r="E21" i="1" s="1"/>
  <c r="E24" i="1" s="1"/>
  <c r="F21" i="1" l="1"/>
  <c r="F24" i="1" s="1"/>
  <c r="K24" i="1" s="1"/>
  <c r="D18" i="1"/>
  <c r="I24" i="1"/>
  <c r="M21" i="1"/>
  <c r="K21" i="1"/>
  <c r="H24" i="1"/>
  <c r="L24" i="1" s="1"/>
  <c r="L21" i="1"/>
  <c r="N21" i="1"/>
  <c r="O21" i="1"/>
  <c r="M24" i="1" l="1"/>
</calcChain>
</file>

<file path=xl/sharedStrings.xml><?xml version="1.0" encoding="utf-8"?>
<sst xmlns="http://schemas.openxmlformats.org/spreadsheetml/2006/main" count="137" uniqueCount="90">
  <si>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</si>
  <si>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</si>
  <si>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</si>
  <si>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</si>
  <si>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</si>
  <si>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</si>
  <si>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</si>
  <si>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</si>
  <si>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</si>
  <si>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</si>
  <si>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</si>
  <si>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</si>
  <si>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</si>
  <si>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</si>
  <si>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</si>
  <si>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</si>
  <si>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</si>
  <si>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</si>
  <si>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</si>
  <si>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</si>
  <si>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</si>
  <si>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</si>
  <si>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</si>
  <si>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</si>
  <si>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</si>
  <si>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</si>
  <si>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</si>
  <si>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</si>
  <si>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</si>
  <si>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</si>
  <si>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</si>
  <si>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</si>
  <si>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</si>
  <si>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</si>
  <si>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</si>
  <si>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Niina Välkkilä</t>
  </si>
  <si>
    <t>3.</t>
  </si>
  <si>
    <t>Virkiä</t>
  </si>
  <si>
    <t>----</t>
  </si>
  <si>
    <t>8.</t>
  </si>
  <si>
    <t>1.</t>
  </si>
  <si>
    <t>loppuottelut</t>
  </si>
  <si>
    <t>3.3.1969</t>
  </si>
  <si>
    <t>7.</t>
  </si>
  <si>
    <t>11.</t>
  </si>
  <si>
    <t>VäVi</t>
  </si>
  <si>
    <t>superpesiskarsinta</t>
  </si>
  <si>
    <t>YJ</t>
  </si>
  <si>
    <t>ykköspesis</t>
  </si>
  <si>
    <t>10.</t>
  </si>
  <si>
    <t>5.</t>
  </si>
  <si>
    <t>Kiri</t>
  </si>
  <si>
    <t>play off</t>
  </si>
  <si>
    <t>puolivälierät</t>
  </si>
  <si>
    <t>VäVi = Vähänkyrön Viesti  (1938)</t>
  </si>
  <si>
    <t>Virkiä = Lapuan Virkiä  (1907)</t>
  </si>
  <si>
    <t>Kiri = Jyväskylän Kiri  (1930)</t>
  </si>
  <si>
    <t>YJ = Ylihärmän Junkkarit  (1908)</t>
  </si>
  <si>
    <t>Pesäkarhut</t>
  </si>
  <si>
    <t>Pesäkarhut = Pesäkarhut, Pori  (1985)</t>
  </si>
  <si>
    <t>ENSIMMÄISET</t>
  </si>
  <si>
    <t>Ottelu</t>
  </si>
  <si>
    <t>Lyöty juoksu</t>
  </si>
  <si>
    <t>Tuotu juoksu</t>
  </si>
  <si>
    <t>Kunnari</t>
  </si>
  <si>
    <t>2.</t>
  </si>
  <si>
    <t>1.  ottelu</t>
  </si>
  <si>
    <t>3.  ottelu</t>
  </si>
  <si>
    <t>24.07. 1983  Virkiä - RPL  10-2</t>
  </si>
  <si>
    <t>31.07. 1983  Kiri - Virkiä  5-14</t>
  </si>
  <si>
    <t xml:space="preserve">  14 v   4 kk 21 pv</t>
  </si>
  <si>
    <t xml:space="preserve">  14 v   4 kk 28 pv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</si>
  <si>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</si>
  <si>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</si>
  <si>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</si>
  <si>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</si>
  <si>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</si>
  <si>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</si>
  <si>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</si>
  <si>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</si>
  <si>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</si>
  <si>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</si>
  <si>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</si>
  <si>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</si>
  <si>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</si>
  <si>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</si>
  <si>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Länsi</t>
  </si>
  <si>
    <t>05.07. 1986  Kokemäki</t>
  </si>
  <si>
    <t xml:space="preserve">  4-28</t>
  </si>
  <si>
    <t>Keijo Myllymaa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</si>
</sst>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6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3" borderId="3" xfId="0" applyFont="1" applyFill="1" applyBorder="1" applyAlignment="1"/>
    <xf numFmtId="0" fontId="2" fillId="3" borderId="3" xfId="0" quotePrefix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1" xfId="0" applyFont="1" applyFill="1" applyBorder="1"/>
    <xf numFmtId="0" fontId="2" fillId="7" borderId="3" xfId="0" applyFont="1" applyFill="1" applyBorder="1" applyAlignment="1">
      <alignment horizontal="left"/>
    </xf>
    <xf numFmtId="0" fontId="2" fillId="5" borderId="3" xfId="0" applyFont="1" applyFill="1" applyBorder="1"/>
    <xf numFmtId="0" fontId="2" fillId="7" borderId="4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7" borderId="3" xfId="0" applyFont="1" applyFill="1" applyBorder="1"/>
    <xf numFmtId="1" fontId="2" fillId="7" borderId="3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4" fillId="3" borderId="2" xfId="0" applyFont="1" applyFill="1" applyBorder="1"/>
    <xf numFmtId="0" fontId="2" fillId="8" borderId="11" xfId="0" applyFont="1" applyFill="1" applyBorder="1"/>
    <xf numFmtId="0" fontId="4" fillId="8" borderId="7" xfId="0" applyFont="1" applyFill="1" applyBorder="1"/>
    <xf numFmtId="0" fontId="2" fillId="8" borderId="7" xfId="0" applyFont="1" applyFill="1" applyBorder="1"/>
    <xf numFmtId="0" fontId="2" fillId="8" borderId="7" xfId="0" applyFont="1" applyFill="1" applyBorder="1" applyAlignment="1">
      <alignment horizontal="right"/>
    </xf>
    <xf numFmtId="0" fontId="2" fillId="8" borderId="12" xfId="0" applyFont="1" applyFill="1" applyBorder="1" applyAlignment="1">
      <alignment horizontal="center"/>
    </xf>
    <xf numFmtId="0" fontId="2" fillId="8" borderId="13" xfId="0" applyFont="1" applyFill="1" applyBorder="1"/>
    <xf numFmtId="0" fontId="4" fillId="8" borderId="0" xfId="0" applyFont="1" applyFill="1" applyBorder="1"/>
    <xf numFmtId="0" fontId="2" fillId="8" borderId="0" xfId="0" applyFont="1" applyFill="1" applyBorder="1"/>
    <xf numFmtId="0" fontId="2" fillId="8" borderId="0" xfId="0" applyFont="1" applyFill="1" applyBorder="1" applyAlignment="1">
      <alignment horizontal="right"/>
    </xf>
    <xf numFmtId="0" fontId="2" fillId="8" borderId="5" xfId="0" applyFont="1" applyFill="1" applyBorder="1" applyAlignment="1">
      <alignment horizontal="center"/>
    </xf>
    <xf numFmtId="0" fontId="2" fillId="8" borderId="8" xfId="0" applyFont="1" applyFill="1" applyBorder="1"/>
    <xf numFmtId="0" fontId="4" fillId="8" borderId="9" xfId="0" applyFont="1" applyFill="1" applyBorder="1"/>
    <xf numFmtId="0" fontId="2" fillId="8" borderId="9" xfId="0" applyFont="1" applyFill="1" applyBorder="1"/>
    <xf numFmtId="0" fontId="2" fillId="8" borderId="9" xfId="0" applyFont="1" applyFill="1" applyBorder="1" applyAlignment="1">
      <alignment horizontal="right"/>
    </xf>
    <xf numFmtId="0" fontId="2" fillId="8" borderId="10" xfId="0" applyFont="1" applyFill="1" applyBorder="1" applyAlignment="1">
      <alignment horizontal="center"/>
    </xf>
    <xf numFmtId="0" fontId="7" fillId="7" borderId="1" xfId="0" applyFont="1" applyFill="1" applyBorder="1"/>
    <xf numFmtId="0" fontId="2" fillId="7" borderId="2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/>
    <xf numFmtId="0" fontId="2" fillId="3" borderId="1" xfId="0" applyFont="1" applyFill="1" applyBorder="1" applyAlignment="1"/>
    <xf numFmtId="0" fontId="2" fillId="3" borderId="2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2" fillId="9" borderId="15" xfId="0" applyFont="1" applyFill="1" applyBorder="1" applyAlignment="1">
      <alignment horizontal="left"/>
    </xf>
    <xf numFmtId="49" fontId="2" fillId="9" borderId="15" xfId="0" applyNumberFormat="1" applyFont="1" applyFill="1" applyBorder="1" applyAlignment="1">
      <alignment horizontal="left"/>
    </xf>
    <xf numFmtId="165" fontId="2" fillId="9" borderId="15" xfId="1" applyNumberFormat="1" applyFont="1" applyFill="1" applyBorder="1" applyAlignment="1"/>
    <xf numFmtId="0" fontId="2" fillId="9" borderId="15" xfId="0" applyFont="1" applyFill="1" applyBorder="1" applyAlignment="1">
      <alignment horizontal="center"/>
    </xf>
    <xf numFmtId="49" fontId="2" fillId="9" borderId="15" xfId="0" applyNumberFormat="1" applyFont="1" applyFill="1" applyBorder="1" applyAlignment="1">
      <alignment horizontal="center"/>
    </xf>
    <xf numFmtId="165" fontId="2" fillId="9" borderId="15" xfId="0" applyNumberFormat="1" applyFont="1" applyFill="1" applyBorder="1" applyAlignment="1">
      <alignment horizontal="center"/>
    </xf>
    <xf numFmtId="0" fontId="2" fillId="9" borderId="15" xfId="0" applyFont="1" applyFill="1" applyBorder="1"/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9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60" customWidth="1"/>
    <col min="4" max="4" width="12" style="61" customWidth="1"/>
    <col min="5" max="12" width="5.7109375" style="61" customWidth="1"/>
    <col min="13" max="13" width="6.28515625" style="61" customWidth="1"/>
    <col min="14" max="14" width="8.28515625" style="61" customWidth="1"/>
    <col min="15" max="15" width="0.5703125" style="61" customWidth="1"/>
    <col min="16" max="23" width="5.7109375" style="61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2" t="s">
        <v>35</v>
      </c>
      <c r="C1" s="2"/>
      <c r="D1" s="3"/>
      <c r="E1" s="4" t="s">
        <v>42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1983</v>
      </c>
      <c r="C4" s="42" t="s">
        <v>65</v>
      </c>
      <c r="D4" s="41" t="s">
        <v>37</v>
      </c>
      <c r="E4" s="27">
        <v>3</v>
      </c>
      <c r="F4" s="27">
        <v>0</v>
      </c>
      <c r="G4" s="27">
        <v>1</v>
      </c>
      <c r="H4" s="27">
        <v>1</v>
      </c>
      <c r="I4" s="27">
        <v>5</v>
      </c>
      <c r="J4" s="27">
        <v>2</v>
      </c>
      <c r="K4" s="27">
        <v>2</v>
      </c>
      <c r="L4" s="27">
        <v>0</v>
      </c>
      <c r="M4" s="27">
        <v>1</v>
      </c>
      <c r="N4" s="64">
        <v>0.83333333333333337</v>
      </c>
      <c r="O4" s="25">
        <v>6</v>
      </c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>
        <v>1</v>
      </c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1984</v>
      </c>
      <c r="C5" s="27" t="s">
        <v>43</v>
      </c>
      <c r="D5" s="41" t="s">
        <v>37</v>
      </c>
      <c r="E5" s="27">
        <v>11</v>
      </c>
      <c r="F5" s="27">
        <v>0</v>
      </c>
      <c r="G5" s="27">
        <v>5</v>
      </c>
      <c r="H5" s="27">
        <v>9</v>
      </c>
      <c r="I5" s="27">
        <v>25</v>
      </c>
      <c r="J5" s="27">
        <v>5</v>
      </c>
      <c r="K5" s="27">
        <v>10</v>
      </c>
      <c r="L5" s="27">
        <v>5</v>
      </c>
      <c r="M5" s="27">
        <v>5</v>
      </c>
      <c r="N5" s="64">
        <v>0.54347826086956519</v>
      </c>
      <c r="O5" s="25">
        <v>46</v>
      </c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1985</v>
      </c>
      <c r="C6" s="27" t="s">
        <v>39</v>
      </c>
      <c r="D6" s="41" t="s">
        <v>37</v>
      </c>
      <c r="E6" s="27">
        <v>11</v>
      </c>
      <c r="F6" s="27">
        <v>0</v>
      </c>
      <c r="G6" s="27">
        <v>0</v>
      </c>
      <c r="H6" s="27">
        <v>4</v>
      </c>
      <c r="I6" s="27">
        <v>23</v>
      </c>
      <c r="J6" s="27">
        <v>11</v>
      </c>
      <c r="K6" s="27">
        <v>4</v>
      </c>
      <c r="L6" s="27">
        <v>8</v>
      </c>
      <c r="M6" s="27">
        <v>0</v>
      </c>
      <c r="N6" s="64">
        <v>0.52500000000000002</v>
      </c>
      <c r="O6" s="20">
        <v>40</v>
      </c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1986</v>
      </c>
      <c r="C7" s="27" t="s">
        <v>36</v>
      </c>
      <c r="D7" s="41" t="s">
        <v>37</v>
      </c>
      <c r="E7" s="27">
        <v>14</v>
      </c>
      <c r="F7" s="27">
        <v>0</v>
      </c>
      <c r="G7" s="27">
        <v>14</v>
      </c>
      <c r="H7" s="27">
        <v>10</v>
      </c>
      <c r="I7" s="27">
        <v>39</v>
      </c>
      <c r="J7" s="27">
        <v>6</v>
      </c>
      <c r="K7" s="27">
        <v>8</v>
      </c>
      <c r="L7" s="27">
        <v>11</v>
      </c>
      <c r="M7" s="27">
        <v>14</v>
      </c>
      <c r="N7" s="63" t="s">
        <v>38</v>
      </c>
      <c r="O7" s="25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>
        <v>1</v>
      </c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7">
        <v>1987</v>
      </c>
      <c r="C8" s="27" t="s">
        <v>39</v>
      </c>
      <c r="D8" s="41" t="s">
        <v>37</v>
      </c>
      <c r="E8" s="27">
        <v>18</v>
      </c>
      <c r="F8" s="27">
        <v>3</v>
      </c>
      <c r="G8" s="27">
        <v>16</v>
      </c>
      <c r="H8" s="27">
        <v>11</v>
      </c>
      <c r="I8" s="27">
        <v>58</v>
      </c>
      <c r="J8" s="27">
        <v>9</v>
      </c>
      <c r="K8" s="27">
        <v>7</v>
      </c>
      <c r="L8" s="27">
        <v>23</v>
      </c>
      <c r="M8" s="27">
        <f>PRODUCT(F8+G8)</f>
        <v>19</v>
      </c>
      <c r="N8" s="63" t="s">
        <v>38</v>
      </c>
      <c r="O8" s="25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1988</v>
      </c>
      <c r="C9" s="27" t="s">
        <v>40</v>
      </c>
      <c r="D9" s="41" t="s">
        <v>37</v>
      </c>
      <c r="E9" s="27">
        <v>18</v>
      </c>
      <c r="F9" s="27">
        <v>0</v>
      </c>
      <c r="G9" s="27">
        <v>15</v>
      </c>
      <c r="H9" s="27">
        <v>14</v>
      </c>
      <c r="I9" s="27">
        <v>50</v>
      </c>
      <c r="J9" s="27">
        <v>7</v>
      </c>
      <c r="K9" s="27">
        <v>13</v>
      </c>
      <c r="L9" s="27">
        <v>15</v>
      </c>
      <c r="M9" s="27">
        <f>PRODUCT(F9+G9)</f>
        <v>15</v>
      </c>
      <c r="N9" s="63" t="s">
        <v>38</v>
      </c>
      <c r="O9" s="25"/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>
        <v>1</v>
      </c>
      <c r="AD9" s="27"/>
      <c r="AE9" s="27"/>
      <c r="AF9" s="14" t="s">
        <v>41</v>
      </c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7">
        <v>1989</v>
      </c>
      <c r="C10" s="27" t="s">
        <v>43</v>
      </c>
      <c r="D10" s="41" t="s">
        <v>37</v>
      </c>
      <c r="E10" s="27">
        <v>12</v>
      </c>
      <c r="F10" s="27">
        <v>0</v>
      </c>
      <c r="G10" s="27">
        <v>6</v>
      </c>
      <c r="H10" s="27">
        <v>2</v>
      </c>
      <c r="I10" s="27">
        <v>15</v>
      </c>
      <c r="J10" s="27">
        <v>0</v>
      </c>
      <c r="K10" s="27">
        <v>3</v>
      </c>
      <c r="L10" s="27">
        <v>6</v>
      </c>
      <c r="M10" s="27">
        <f>PRODUCT(F10+G10)</f>
        <v>6</v>
      </c>
      <c r="N10" s="63" t="s">
        <v>38</v>
      </c>
      <c r="O10" s="25"/>
      <c r="P10" s="27"/>
      <c r="Q10" s="27"/>
      <c r="R10" s="27"/>
      <c r="S10" s="27"/>
      <c r="T10" s="27"/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7">
        <v>1990</v>
      </c>
      <c r="C11" s="27" t="s">
        <v>44</v>
      </c>
      <c r="D11" s="41" t="s">
        <v>45</v>
      </c>
      <c r="E11" s="27">
        <v>22</v>
      </c>
      <c r="F11" s="27">
        <v>1</v>
      </c>
      <c r="G11" s="27">
        <v>16</v>
      </c>
      <c r="H11" s="27">
        <v>12</v>
      </c>
      <c r="I11" s="27">
        <v>75</v>
      </c>
      <c r="J11" s="27">
        <v>26</v>
      </c>
      <c r="K11" s="27">
        <v>12</v>
      </c>
      <c r="L11" s="27">
        <v>20</v>
      </c>
      <c r="M11" s="27">
        <f>SUM(F11+G11)</f>
        <v>17</v>
      </c>
      <c r="N11" s="64">
        <v>0.48099999999999998</v>
      </c>
      <c r="O11" s="25">
        <f>PRODUCT(I11/N11)</f>
        <v>155.92515592515593</v>
      </c>
      <c r="P11" s="27"/>
      <c r="Q11" s="27"/>
      <c r="R11" s="27"/>
      <c r="S11" s="27"/>
      <c r="T11" s="27"/>
      <c r="U11" s="28"/>
      <c r="V11" s="28"/>
      <c r="W11" s="28"/>
      <c r="X11" s="28"/>
      <c r="Y11" s="28"/>
      <c r="Z11" s="27"/>
      <c r="AA11" s="27"/>
      <c r="AB11" s="27"/>
      <c r="AC11" s="27"/>
      <c r="AD11" s="27"/>
      <c r="AE11" s="27"/>
      <c r="AF11" s="68" t="s">
        <v>46</v>
      </c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65">
        <v>1991</v>
      </c>
      <c r="C12" s="65"/>
      <c r="D12" s="66" t="s">
        <v>47</v>
      </c>
      <c r="E12" s="65"/>
      <c r="F12" s="67" t="s">
        <v>48</v>
      </c>
      <c r="G12" s="70"/>
      <c r="H12" s="69"/>
      <c r="I12" s="65"/>
      <c r="J12" s="65"/>
      <c r="K12" s="65"/>
      <c r="L12" s="65"/>
      <c r="M12" s="65"/>
      <c r="N12" s="65"/>
      <c r="O12" s="25">
        <v>0</v>
      </c>
      <c r="P12" s="27"/>
      <c r="Q12" s="27"/>
      <c r="R12" s="27"/>
      <c r="S12" s="27"/>
      <c r="T12" s="27"/>
      <c r="U12" s="28"/>
      <c r="V12" s="28"/>
      <c r="W12" s="28"/>
      <c r="X12" s="28"/>
      <c r="Y12" s="28"/>
      <c r="Z12" s="27"/>
      <c r="AA12" s="27"/>
      <c r="AB12" s="27"/>
      <c r="AC12" s="27"/>
      <c r="AD12" s="27"/>
      <c r="AE12" s="27"/>
      <c r="AF12" s="68" t="s">
        <v>46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27">
        <v>1992</v>
      </c>
      <c r="C13" s="27" t="s">
        <v>49</v>
      </c>
      <c r="D13" s="41" t="s">
        <v>47</v>
      </c>
      <c r="E13" s="27">
        <v>22</v>
      </c>
      <c r="F13" s="27">
        <v>3</v>
      </c>
      <c r="G13" s="27">
        <v>22</v>
      </c>
      <c r="H13" s="27">
        <v>11</v>
      </c>
      <c r="I13" s="27">
        <v>93</v>
      </c>
      <c r="J13" s="27">
        <v>9</v>
      </c>
      <c r="K13" s="27">
        <v>30</v>
      </c>
      <c r="L13" s="27">
        <v>29</v>
      </c>
      <c r="M13" s="27">
        <f>SUM(F13+G13)</f>
        <v>25</v>
      </c>
      <c r="N13" s="64">
        <v>0.53400000000000003</v>
      </c>
      <c r="O13" s="25">
        <f>PRODUCT(I13/N13)</f>
        <v>174.15730337078651</v>
      </c>
      <c r="P13" s="27"/>
      <c r="Q13" s="27"/>
      <c r="R13" s="27"/>
      <c r="S13" s="27"/>
      <c r="T13" s="27"/>
      <c r="U13" s="28"/>
      <c r="V13" s="28"/>
      <c r="W13" s="28"/>
      <c r="X13" s="28"/>
      <c r="Y13" s="28"/>
      <c r="Z13" s="27"/>
      <c r="AA13" s="27"/>
      <c r="AB13" s="27"/>
      <c r="AC13" s="27"/>
      <c r="AD13" s="27"/>
      <c r="AE13" s="27"/>
      <c r="AF13" s="68" t="s">
        <v>46</v>
      </c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27">
        <v>1993</v>
      </c>
      <c r="C14" s="27" t="s">
        <v>50</v>
      </c>
      <c r="D14" s="41" t="s">
        <v>51</v>
      </c>
      <c r="E14" s="27">
        <v>24</v>
      </c>
      <c r="F14" s="27">
        <v>5</v>
      </c>
      <c r="G14" s="27">
        <v>29</v>
      </c>
      <c r="H14" s="27">
        <v>31</v>
      </c>
      <c r="I14" s="27">
        <v>120</v>
      </c>
      <c r="J14" s="27">
        <v>28</v>
      </c>
      <c r="K14" s="27">
        <v>25</v>
      </c>
      <c r="L14" s="27">
        <v>33</v>
      </c>
      <c r="M14" s="27">
        <f>SUM(F14+G14)</f>
        <v>34</v>
      </c>
      <c r="N14" s="64">
        <v>0.60299999999999998</v>
      </c>
      <c r="O14" s="25">
        <f>PRODUCT(I14/N14)</f>
        <v>199.00497512437812</v>
      </c>
      <c r="P14" s="27"/>
      <c r="Q14" s="27"/>
      <c r="R14" s="27"/>
      <c r="S14" s="27"/>
      <c r="T14" s="27"/>
      <c r="U14" s="28"/>
      <c r="V14" s="28"/>
      <c r="W14" s="28"/>
      <c r="X14" s="28"/>
      <c r="Y14" s="28"/>
      <c r="Z14" s="27"/>
      <c r="AA14" s="27"/>
      <c r="AB14" s="27"/>
      <c r="AC14" s="27"/>
      <c r="AD14" s="27"/>
      <c r="AE14" s="27"/>
      <c r="AF14" s="14" t="s">
        <v>52</v>
      </c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27">
        <v>1994</v>
      </c>
      <c r="C15" s="27" t="s">
        <v>50</v>
      </c>
      <c r="D15" s="41" t="s">
        <v>51</v>
      </c>
      <c r="E15" s="27">
        <v>21</v>
      </c>
      <c r="F15" s="27">
        <v>1</v>
      </c>
      <c r="G15" s="27">
        <v>17</v>
      </c>
      <c r="H15" s="27">
        <v>15</v>
      </c>
      <c r="I15" s="27">
        <v>71</v>
      </c>
      <c r="J15" s="27">
        <v>16</v>
      </c>
      <c r="K15" s="27">
        <v>11</v>
      </c>
      <c r="L15" s="27">
        <v>26</v>
      </c>
      <c r="M15" s="27">
        <v>18</v>
      </c>
      <c r="N15" s="30">
        <v>0.54200000000000004</v>
      </c>
      <c r="O15" s="25">
        <f>PRODUCT(I15/N15)</f>
        <v>130.99630996309963</v>
      </c>
      <c r="P15" s="27"/>
      <c r="Q15" s="27"/>
      <c r="R15" s="27"/>
      <c r="S15" s="27"/>
      <c r="T15" s="27"/>
      <c r="U15" s="28"/>
      <c r="V15" s="28"/>
      <c r="W15" s="28"/>
      <c r="X15" s="28"/>
      <c r="Y15" s="28"/>
      <c r="Z15" s="27"/>
      <c r="AA15" s="27"/>
      <c r="AB15" s="27"/>
      <c r="AC15" s="27"/>
      <c r="AD15" s="27"/>
      <c r="AE15" s="27"/>
      <c r="AF15" s="14" t="s">
        <v>53</v>
      </c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65">
        <v>1995</v>
      </c>
      <c r="C16" s="65"/>
      <c r="D16" s="71" t="s">
        <v>58</v>
      </c>
      <c r="E16" s="72"/>
      <c r="F16" s="67" t="s">
        <v>48</v>
      </c>
      <c r="G16" s="70"/>
      <c r="H16" s="69"/>
      <c r="I16" s="65"/>
      <c r="J16" s="65"/>
      <c r="K16" s="65"/>
      <c r="L16" s="65"/>
      <c r="M16" s="65"/>
      <c r="N16" s="65"/>
      <c r="O16" s="37"/>
      <c r="P16" s="27"/>
      <c r="Q16" s="27"/>
      <c r="R16" s="27"/>
      <c r="S16" s="27"/>
      <c r="T16" s="27"/>
      <c r="U16" s="28"/>
      <c r="V16" s="28"/>
      <c r="W16" s="28"/>
      <c r="X16" s="28"/>
      <c r="Y16" s="28"/>
      <c r="Z16" s="27"/>
      <c r="AA16" s="27"/>
      <c r="AB16" s="27"/>
      <c r="AC16" s="27"/>
      <c r="AD16" s="27"/>
      <c r="AE16" s="27"/>
      <c r="AF16" s="14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17" t="s">
        <v>9</v>
      </c>
      <c r="C17" s="18"/>
      <c r="D17" s="16"/>
      <c r="E17" s="19">
        <f t="shared" ref="E17:M17" si="0">SUM(E4:E15)</f>
        <v>176</v>
      </c>
      <c r="F17" s="19">
        <f t="shared" si="0"/>
        <v>13</v>
      </c>
      <c r="G17" s="19">
        <f t="shared" si="0"/>
        <v>141</v>
      </c>
      <c r="H17" s="19">
        <f t="shared" si="0"/>
        <v>120</v>
      </c>
      <c r="I17" s="19">
        <f t="shared" si="0"/>
        <v>574</v>
      </c>
      <c r="J17" s="19">
        <f t="shared" si="0"/>
        <v>119</v>
      </c>
      <c r="K17" s="19">
        <f t="shared" si="0"/>
        <v>125</v>
      </c>
      <c r="L17" s="19">
        <f t="shared" si="0"/>
        <v>176</v>
      </c>
      <c r="M17" s="19">
        <f t="shared" si="0"/>
        <v>154</v>
      </c>
      <c r="N17" s="31">
        <f>PRODUCT(410/O17)</f>
        <v>0.54515205661854826</v>
      </c>
      <c r="O17" s="32">
        <f>SUM(O4:O15)</f>
        <v>752.08374438342014</v>
      </c>
      <c r="P17" s="19">
        <f t="shared" ref="P17:AE17" si="1">SUM(P4:P15)</f>
        <v>0</v>
      </c>
      <c r="Q17" s="19">
        <f t="shared" si="1"/>
        <v>0</v>
      </c>
      <c r="R17" s="19">
        <f t="shared" si="1"/>
        <v>0</v>
      </c>
      <c r="S17" s="19">
        <f t="shared" si="1"/>
        <v>0</v>
      </c>
      <c r="T17" s="19">
        <f t="shared" si="1"/>
        <v>0</v>
      </c>
      <c r="U17" s="19">
        <f t="shared" si="1"/>
        <v>0</v>
      </c>
      <c r="V17" s="19">
        <f t="shared" si="1"/>
        <v>0</v>
      </c>
      <c r="W17" s="19">
        <f t="shared" si="1"/>
        <v>0</v>
      </c>
      <c r="X17" s="19">
        <f t="shared" si="1"/>
        <v>0</v>
      </c>
      <c r="Y17" s="19">
        <f t="shared" si="1"/>
        <v>0</v>
      </c>
      <c r="Z17" s="19">
        <f t="shared" si="1"/>
        <v>0</v>
      </c>
      <c r="AA17" s="19">
        <f t="shared" si="1"/>
        <v>0</v>
      </c>
      <c r="AB17" s="19">
        <f t="shared" si="1"/>
        <v>0</v>
      </c>
      <c r="AC17" s="19">
        <f t="shared" si="1"/>
        <v>1</v>
      </c>
      <c r="AD17" s="19">
        <f t="shared" si="1"/>
        <v>1</v>
      </c>
      <c r="AE17" s="19">
        <f t="shared" si="1"/>
        <v>1</v>
      </c>
      <c r="AF17" s="14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29" t="s">
        <v>2</v>
      </c>
      <c r="C18" s="33"/>
      <c r="D18" s="34">
        <f>SUM(F17:H17)+((I17-F17-G17)/3)+(E17/3)+(Z17*25)+(AA17*25)+(AB17*10)+(AC17*25)+(AD17*20)+(AE17*15)-20</f>
        <v>512.66666666666674</v>
      </c>
      <c r="E18" s="1"/>
      <c r="F18" s="1"/>
      <c r="G18" s="1"/>
      <c r="H18" s="1"/>
      <c r="I18" s="1"/>
      <c r="J18" s="1"/>
      <c r="K18" s="1"/>
      <c r="L18" s="1"/>
      <c r="M18" s="1"/>
      <c r="N18" s="35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36"/>
      <c r="AE18" s="1"/>
      <c r="AF18" s="1"/>
      <c r="AG18" s="24"/>
      <c r="AH18" s="9"/>
      <c r="AI18" s="9"/>
      <c r="AJ18" s="9"/>
      <c r="AK18" s="9"/>
      <c r="AL18" s="9"/>
    </row>
    <row r="19" spans="1:38" s="10" customFormat="1" ht="15" customHeight="1" x14ac:dyDescent="0.25">
      <c r="A19" s="1"/>
      <c r="B19" s="1"/>
      <c r="C19" s="1"/>
      <c r="D19" s="25"/>
      <c r="E19" s="1"/>
      <c r="F19" s="1"/>
      <c r="G19" s="1"/>
      <c r="H19" s="1"/>
      <c r="I19" s="1"/>
      <c r="J19" s="1"/>
      <c r="K19" s="1"/>
      <c r="L19" s="1"/>
      <c r="M19" s="1"/>
      <c r="N19" s="35"/>
      <c r="O19" s="37"/>
      <c r="P19" s="1"/>
      <c r="Q19" s="38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23" t="s">
        <v>16</v>
      </c>
      <c r="C20" s="40"/>
      <c r="D20" s="40"/>
      <c r="E20" s="19" t="s">
        <v>4</v>
      </c>
      <c r="F20" s="19" t="s">
        <v>13</v>
      </c>
      <c r="G20" s="16" t="s">
        <v>14</v>
      </c>
      <c r="H20" s="19" t="s">
        <v>15</v>
      </c>
      <c r="I20" s="19" t="s">
        <v>3</v>
      </c>
      <c r="J20" s="1"/>
      <c r="K20" s="19" t="s">
        <v>25</v>
      </c>
      <c r="L20" s="19" t="s">
        <v>26</v>
      </c>
      <c r="M20" s="19" t="s">
        <v>27</v>
      </c>
      <c r="N20" s="31" t="s">
        <v>33</v>
      </c>
      <c r="O20" s="25"/>
      <c r="P20" s="41" t="s">
        <v>60</v>
      </c>
      <c r="Q20" s="13"/>
      <c r="R20" s="13"/>
      <c r="S20" s="13"/>
      <c r="T20" s="74"/>
      <c r="U20" s="74"/>
      <c r="V20" s="74"/>
      <c r="W20" s="74"/>
      <c r="X20" s="74"/>
      <c r="Y20" s="13"/>
      <c r="Z20" s="13"/>
      <c r="AA20" s="13"/>
      <c r="AB20" s="13"/>
      <c r="AC20" s="13"/>
      <c r="AD20" s="13"/>
      <c r="AE20" s="13"/>
      <c r="AF20" s="42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41" t="s">
        <v>17</v>
      </c>
      <c r="C21" s="13"/>
      <c r="D21" s="43"/>
      <c r="E21" s="27">
        <f>PRODUCT(E17)</f>
        <v>176</v>
      </c>
      <c r="F21" s="27">
        <f>PRODUCT(F17)</f>
        <v>13</v>
      </c>
      <c r="G21" s="27">
        <f>PRODUCT(G17)</f>
        <v>141</v>
      </c>
      <c r="H21" s="27">
        <f>PRODUCT(H17)</f>
        <v>120</v>
      </c>
      <c r="I21" s="27">
        <f>PRODUCT(I17)</f>
        <v>574</v>
      </c>
      <c r="J21" s="1"/>
      <c r="K21" s="44">
        <f>PRODUCT((F21+G21)/E21)</f>
        <v>0.875</v>
      </c>
      <c r="L21" s="44">
        <f>PRODUCT(H21/E21)</f>
        <v>0.68181818181818177</v>
      </c>
      <c r="M21" s="44">
        <f>PRODUCT(I21/E21)</f>
        <v>3.2613636363636362</v>
      </c>
      <c r="N21" s="30">
        <f>PRODUCT(N17)</f>
        <v>0.54515205661854826</v>
      </c>
      <c r="O21" s="25">
        <f>PRODUCT(O17)</f>
        <v>752.08374438342014</v>
      </c>
      <c r="P21" s="75" t="s">
        <v>61</v>
      </c>
      <c r="Q21" s="76"/>
      <c r="R21" s="76"/>
      <c r="S21" s="77" t="s">
        <v>68</v>
      </c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8" t="s">
        <v>66</v>
      </c>
      <c r="AE21" s="78"/>
      <c r="AF21" s="79" t="s">
        <v>70</v>
      </c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45" t="s">
        <v>18</v>
      </c>
      <c r="C22" s="46"/>
      <c r="D22" s="47"/>
      <c r="E22" s="27"/>
      <c r="F22" s="27"/>
      <c r="G22" s="27"/>
      <c r="H22" s="27"/>
      <c r="I22" s="27"/>
      <c r="J22" s="1"/>
      <c r="K22" s="44"/>
      <c r="L22" s="44"/>
      <c r="M22" s="44"/>
      <c r="N22" s="30"/>
      <c r="O22" s="25"/>
      <c r="P22" s="80" t="s">
        <v>62</v>
      </c>
      <c r="Q22" s="81"/>
      <c r="R22" s="81"/>
      <c r="S22" s="82" t="s">
        <v>69</v>
      </c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3" t="s">
        <v>67</v>
      </c>
      <c r="AE22" s="83"/>
      <c r="AF22" s="84" t="s">
        <v>71</v>
      </c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48" t="s">
        <v>19</v>
      </c>
      <c r="C23" s="49"/>
      <c r="D23" s="50"/>
      <c r="E23" s="28"/>
      <c r="F23" s="28"/>
      <c r="G23" s="28"/>
      <c r="H23" s="28"/>
      <c r="I23" s="28"/>
      <c r="J23" s="1"/>
      <c r="K23" s="51"/>
      <c r="L23" s="51"/>
      <c r="M23" s="51"/>
      <c r="N23" s="52"/>
      <c r="O23" s="25"/>
      <c r="P23" s="80" t="s">
        <v>63</v>
      </c>
      <c r="Q23" s="81"/>
      <c r="R23" s="81"/>
      <c r="S23" s="82" t="s">
        <v>69</v>
      </c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3" t="s">
        <v>67</v>
      </c>
      <c r="AE23" s="83"/>
      <c r="AF23" s="84" t="s">
        <v>71</v>
      </c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53" t="s">
        <v>20</v>
      </c>
      <c r="C24" s="54"/>
      <c r="D24" s="55"/>
      <c r="E24" s="19">
        <f>SUM(E21:E23)</f>
        <v>176</v>
      </c>
      <c r="F24" s="19">
        <f>SUM(F21:F23)</f>
        <v>13</v>
      </c>
      <c r="G24" s="19">
        <f>SUM(G21:G23)</f>
        <v>141</v>
      </c>
      <c r="H24" s="19">
        <f>SUM(H21:H23)</f>
        <v>120</v>
      </c>
      <c r="I24" s="19">
        <f>SUM(I21:I23)</f>
        <v>574</v>
      </c>
      <c r="J24" s="1"/>
      <c r="K24" s="56">
        <f>PRODUCT((F24+G24)/E24)</f>
        <v>0.875</v>
      </c>
      <c r="L24" s="56">
        <f>PRODUCT(H24/E24)</f>
        <v>0.68181818181818177</v>
      </c>
      <c r="M24" s="56">
        <f>PRODUCT(I24/E24)</f>
        <v>3.2613636363636362</v>
      </c>
      <c r="N24" s="31"/>
      <c r="O24" s="25"/>
      <c r="P24" s="85" t="s">
        <v>64</v>
      </c>
      <c r="Q24" s="86"/>
      <c r="R24" s="86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8"/>
      <c r="AE24" s="88"/>
      <c r="AF24" s="89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36"/>
      <c r="C25" s="36"/>
      <c r="D25" s="36"/>
      <c r="E25" s="36"/>
      <c r="F25" s="36"/>
      <c r="G25" s="36"/>
      <c r="H25" s="36"/>
      <c r="I25" s="36"/>
      <c r="J25" s="1"/>
      <c r="K25" s="36"/>
      <c r="L25" s="36"/>
      <c r="M25" s="36"/>
      <c r="N25" s="35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 t="s">
        <v>34</v>
      </c>
      <c r="C26" s="1"/>
      <c r="D26" s="1" t="s">
        <v>55</v>
      </c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 t="s">
        <v>54</v>
      </c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 t="s">
        <v>57</v>
      </c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 t="s">
        <v>56</v>
      </c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s="59" customFormat="1" ht="15" customHeight="1" x14ac:dyDescent="0.2">
      <c r="A30" s="1"/>
      <c r="B30" s="1"/>
      <c r="C30" s="9"/>
      <c r="D30" s="73" t="s">
        <v>59</v>
      </c>
      <c r="E30" s="1"/>
      <c r="F30" s="1"/>
      <c r="G30" s="1"/>
      <c r="H30" s="1"/>
      <c r="I30" s="1"/>
      <c r="J30" s="1"/>
      <c r="K30" s="1"/>
      <c r="L30" s="1"/>
      <c r="M30" s="58"/>
      <c r="N30" s="5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s="59" customFormat="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s="59" customFormat="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9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5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58"/>
      <c r="N36" s="3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9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9"/>
      <c r="D37" s="9"/>
      <c r="E37" s="1"/>
      <c r="F37" s="1"/>
      <c r="G37" s="1"/>
      <c r="H37" s="1"/>
      <c r="I37" s="1"/>
      <c r="J37" s="1"/>
      <c r="K37" s="1"/>
      <c r="L37" s="1"/>
      <c r="M37" s="58"/>
      <c r="N37" s="5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9"/>
      <c r="AH37" s="9"/>
      <c r="AI37" s="9"/>
      <c r="AJ37" s="9"/>
      <c r="AK37" s="9"/>
      <c r="AL37" s="9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9"/>
      <c r="AH38" s="59"/>
      <c r="AI38" s="59"/>
      <c r="AJ38" s="59"/>
      <c r="AK38" s="59"/>
      <c r="AL38" s="59"/>
    </row>
    <row r="39" spans="1:38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9"/>
      <c r="AH39" s="59"/>
      <c r="AI39" s="59"/>
      <c r="AJ39" s="59"/>
      <c r="AK39" s="59"/>
      <c r="AL39" s="59"/>
    </row>
    <row r="40" spans="1:38" ht="15" customHeight="1" x14ac:dyDescent="0.25">
      <c r="A40" s="60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9"/>
    </row>
    <row r="41" spans="1:38" ht="15" customHeight="1" x14ac:dyDescent="0.25">
      <c r="A41" s="60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9"/>
    </row>
    <row r="42" spans="1:38" ht="15" customHeight="1" x14ac:dyDescent="0.25">
      <c r="A42" s="60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5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9"/>
    </row>
    <row r="43" spans="1:38" ht="15" customHeight="1" x14ac:dyDescent="0.25">
      <c r="A43" s="60"/>
      <c r="B43" s="1"/>
      <c r="C43" s="9"/>
      <c r="D43" s="9"/>
      <c r="E43" s="1"/>
      <c r="F43" s="1"/>
      <c r="G43" s="1"/>
      <c r="H43" s="1"/>
      <c r="I43" s="1"/>
      <c r="J43" s="1"/>
      <c r="K43" s="1"/>
      <c r="L43" s="1"/>
      <c r="M43" s="58"/>
      <c r="N43" s="35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9"/>
    </row>
    <row r="44" spans="1:38" ht="15" customHeight="1" x14ac:dyDescent="0.25">
      <c r="A44" s="60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1"/>
      <c r="Q44" s="38"/>
      <c r="R44" s="1"/>
      <c r="S44" s="1"/>
      <c r="T44" s="25"/>
      <c r="U44" s="25"/>
      <c r="V44" s="57"/>
      <c r="W44" s="57"/>
      <c r="X44" s="25"/>
      <c r="Y44" s="25"/>
      <c r="Z44" s="25"/>
      <c r="AA44" s="25"/>
      <c r="AB44" s="25"/>
      <c r="AC44" s="25"/>
      <c r="AD44" s="25"/>
      <c r="AE44" s="25"/>
      <c r="AF44" s="25"/>
      <c r="AG44" s="9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38"/>
      <c r="R45" s="1"/>
      <c r="S45" s="1"/>
      <c r="T45" s="25"/>
      <c r="U45" s="25"/>
      <c r="V45" s="57"/>
      <c r="W45" s="1"/>
      <c r="X45" s="1"/>
      <c r="Y45" s="1"/>
      <c r="Z45" s="1"/>
      <c r="AA45" s="1"/>
      <c r="AB45" s="1"/>
      <c r="AC45" s="1"/>
      <c r="AD45" s="1"/>
      <c r="AE45" s="1"/>
      <c r="AF45" s="39"/>
    </row>
    <row r="46" spans="1:38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38"/>
      <c r="R46" s="1"/>
      <c r="S46" s="1"/>
      <c r="T46" s="25"/>
      <c r="U46" s="25"/>
      <c r="V46" s="57"/>
      <c r="W46" s="1"/>
      <c r="X46" s="1"/>
      <c r="Y46" s="1"/>
      <c r="Z46" s="1"/>
      <c r="AA46" s="1"/>
      <c r="AB46" s="1"/>
      <c r="AC46" s="1"/>
      <c r="AD46" s="1"/>
      <c r="AE46" s="1"/>
      <c r="AF46" s="39"/>
    </row>
    <row r="47" spans="1:38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38"/>
      <c r="R47" s="1"/>
      <c r="S47" s="1"/>
      <c r="T47" s="25"/>
      <c r="U47" s="25"/>
      <c r="V47" s="57"/>
      <c r="W47" s="1"/>
      <c r="X47" s="1"/>
      <c r="Y47" s="1"/>
      <c r="Z47" s="1"/>
      <c r="AA47" s="1"/>
      <c r="AB47" s="1"/>
      <c r="AC47" s="1"/>
      <c r="AD47" s="1"/>
      <c r="AE47" s="1"/>
      <c r="AF47" s="39"/>
    </row>
    <row r="48" spans="1:38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38"/>
      <c r="R48" s="1"/>
      <c r="S48" s="1"/>
      <c r="T48" s="25"/>
      <c r="U48" s="25"/>
      <c r="V48" s="57"/>
      <c r="W48" s="1"/>
      <c r="X48" s="1"/>
      <c r="Y48" s="1"/>
      <c r="Z48" s="1"/>
      <c r="AA48" s="1"/>
      <c r="AB48" s="1"/>
      <c r="AC48" s="1"/>
      <c r="AD48" s="1"/>
      <c r="AE48" s="1"/>
      <c r="AF48" s="39"/>
    </row>
    <row r="49" spans="2:32" ht="1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38"/>
      <c r="R49" s="1"/>
      <c r="S49" s="1"/>
      <c r="T49" s="25"/>
      <c r="U49" s="25"/>
      <c r="V49" s="57"/>
      <c r="W49" s="1"/>
      <c r="X49" s="1"/>
      <c r="Y49" s="1"/>
      <c r="Z49" s="1"/>
      <c r="AA49" s="1"/>
      <c r="AB49" s="1"/>
      <c r="AC49" s="1"/>
      <c r="AD49" s="1"/>
      <c r="AE49" s="1"/>
      <c r="AF49" s="39"/>
    </row>
  </sheetData>
  <sortState ref="B4:Q5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="97" zoomScaleNormal="97" workbookViewId="0">
      <selection activeCell="A3" sqref="A3"/>
    </sheetView>
  </sheetViews>
  <sheetFormatPr defaultRowHeight="15" x14ac:dyDescent="0.25"/>
  <cols>
    <col min="1" max="1" width="0.7109375" style="104" customWidth="1"/>
    <col min="2" max="2" width="29.7109375" style="105" customWidth="1"/>
    <col min="3" max="3" width="21.5703125" style="106" customWidth="1"/>
    <col min="4" max="4" width="10.5703125" style="107" customWidth="1"/>
    <col min="5" max="5" width="8" style="107" customWidth="1"/>
    <col min="6" max="6" width="0.7109375" style="37" customWidth="1"/>
    <col min="7" max="11" width="5.28515625" style="106" customWidth="1"/>
    <col min="12" max="12" width="6.42578125" style="106" customWidth="1"/>
    <col min="13" max="16" width="5.28515625" style="106" customWidth="1"/>
    <col min="17" max="21" width="6.7109375" style="106" customWidth="1"/>
    <col min="22" max="22" width="10.85546875" style="106" customWidth="1"/>
    <col min="23" max="23" width="19.7109375" style="107" customWidth="1"/>
    <col min="24" max="24" width="9.7109375" style="106" customWidth="1"/>
    <col min="25" max="30" width="9.140625" style="108"/>
  </cols>
  <sheetData>
    <row r="1" spans="1:30" ht="18.75" x14ac:dyDescent="0.3">
      <c r="A1" s="9"/>
      <c r="B1" s="90" t="s">
        <v>72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2"/>
      <c r="X1" s="69"/>
      <c r="Y1" s="93"/>
      <c r="Z1" s="93"/>
      <c r="AA1" s="93"/>
      <c r="AB1" s="93"/>
      <c r="AC1" s="93"/>
      <c r="AD1" s="93"/>
    </row>
    <row r="2" spans="1:30" x14ac:dyDescent="0.25">
      <c r="A2" s="9"/>
      <c r="B2" s="109" t="s">
        <v>35</v>
      </c>
      <c r="C2" s="110" t="s">
        <v>42</v>
      </c>
      <c r="D2" s="94"/>
      <c r="E2" s="95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95"/>
      <c r="X2" s="42"/>
      <c r="Y2" s="93"/>
      <c r="Z2" s="93"/>
      <c r="AA2" s="93"/>
      <c r="AB2" s="93"/>
      <c r="AC2" s="93"/>
      <c r="AD2" s="93"/>
    </row>
    <row r="3" spans="1:30" x14ac:dyDescent="0.25">
      <c r="A3" s="9"/>
      <c r="B3" s="96" t="s">
        <v>73</v>
      </c>
      <c r="C3" s="23" t="s">
        <v>74</v>
      </c>
      <c r="D3" s="97" t="s">
        <v>75</v>
      </c>
      <c r="E3" s="98" t="s">
        <v>1</v>
      </c>
      <c r="F3" s="25"/>
      <c r="G3" s="99" t="s">
        <v>76</v>
      </c>
      <c r="H3" s="100" t="s">
        <v>77</v>
      </c>
      <c r="I3" s="100" t="s">
        <v>31</v>
      </c>
      <c r="J3" s="18" t="s">
        <v>78</v>
      </c>
      <c r="K3" s="101" t="s">
        <v>79</v>
      </c>
      <c r="L3" s="101" t="s">
        <v>80</v>
      </c>
      <c r="M3" s="99" t="s">
        <v>81</v>
      </c>
      <c r="N3" s="99" t="s">
        <v>30</v>
      </c>
      <c r="O3" s="100" t="s">
        <v>82</v>
      </c>
      <c r="P3" s="99" t="s">
        <v>77</v>
      </c>
      <c r="Q3" s="99" t="s">
        <v>3</v>
      </c>
      <c r="R3" s="99">
        <v>1</v>
      </c>
      <c r="S3" s="99">
        <v>2</v>
      </c>
      <c r="T3" s="99">
        <v>3</v>
      </c>
      <c r="U3" s="99" t="s">
        <v>83</v>
      </c>
      <c r="V3" s="18" t="s">
        <v>21</v>
      </c>
      <c r="W3" s="17" t="s">
        <v>84</v>
      </c>
      <c r="X3" s="17" t="s">
        <v>85</v>
      </c>
      <c r="Y3" s="93"/>
      <c r="Z3" s="93"/>
      <c r="AA3" s="93"/>
      <c r="AB3" s="93"/>
      <c r="AC3" s="93"/>
      <c r="AD3" s="93"/>
    </row>
    <row r="4" spans="1:30" x14ac:dyDescent="0.25">
      <c r="A4" s="9"/>
      <c r="B4" s="112" t="s">
        <v>87</v>
      </c>
      <c r="C4" s="113" t="s">
        <v>88</v>
      </c>
      <c r="D4" s="112" t="s">
        <v>86</v>
      </c>
      <c r="E4" s="114" t="s">
        <v>37</v>
      </c>
      <c r="F4" s="111"/>
      <c r="G4" s="115">
        <v>1</v>
      </c>
      <c r="H4" s="115"/>
      <c r="I4" s="115"/>
      <c r="J4" s="115"/>
      <c r="K4" s="115"/>
      <c r="L4" s="115"/>
      <c r="M4" s="115">
        <v>1</v>
      </c>
      <c r="N4" s="115"/>
      <c r="O4" s="115"/>
      <c r="P4" s="115">
        <v>1</v>
      </c>
      <c r="Q4" s="116"/>
      <c r="R4" s="116"/>
      <c r="S4" s="116"/>
      <c r="T4" s="116"/>
      <c r="U4" s="116"/>
      <c r="V4" s="117"/>
      <c r="W4" s="118" t="s">
        <v>89</v>
      </c>
      <c r="X4" s="115">
        <v>260</v>
      </c>
      <c r="Y4" s="93"/>
      <c r="Z4" s="93"/>
      <c r="AA4" s="93"/>
      <c r="AB4" s="93"/>
      <c r="AC4" s="93"/>
      <c r="AD4" s="93"/>
    </row>
    <row r="5" spans="1:30" x14ac:dyDescent="0.25">
      <c r="A5" s="24"/>
      <c r="B5" s="119"/>
      <c r="C5" s="120"/>
      <c r="D5" s="121"/>
      <c r="E5" s="122"/>
      <c r="F5" s="123"/>
      <c r="G5" s="120"/>
      <c r="H5" s="120"/>
      <c r="I5" s="120"/>
      <c r="J5" s="124"/>
      <c r="K5" s="124"/>
      <c r="L5" s="124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1"/>
      <c r="X5" s="125"/>
      <c r="Y5" s="93"/>
      <c r="Z5" s="93"/>
      <c r="AA5" s="93"/>
      <c r="AB5" s="93"/>
      <c r="AC5" s="93"/>
      <c r="AD5" s="93"/>
    </row>
    <row r="6" spans="1:30" x14ac:dyDescent="0.25">
      <c r="A6" s="24"/>
      <c r="B6" s="102"/>
      <c r="C6" s="1"/>
      <c r="D6" s="102"/>
      <c r="E6" s="103"/>
      <c r="G6" s="1"/>
      <c r="H6" s="38"/>
      <c r="I6" s="1"/>
      <c r="J6" s="25"/>
      <c r="K6" s="25"/>
      <c r="L6" s="25"/>
      <c r="M6" s="1"/>
      <c r="N6" s="1"/>
      <c r="O6" s="1"/>
      <c r="P6" s="1"/>
      <c r="Q6" s="1"/>
      <c r="R6" s="1"/>
      <c r="S6" s="1"/>
      <c r="T6" s="1"/>
      <c r="U6" s="1"/>
      <c r="V6" s="1"/>
      <c r="W6" s="102"/>
      <c r="X6" s="1"/>
      <c r="Y6" s="93"/>
      <c r="Z6" s="93"/>
      <c r="AA6" s="93"/>
      <c r="AB6" s="93"/>
      <c r="AC6" s="93"/>
      <c r="AD6" s="93"/>
    </row>
    <row r="7" spans="1:30" x14ac:dyDescent="0.25">
      <c r="A7" s="24"/>
      <c r="B7" s="102"/>
      <c r="C7" s="1"/>
      <c r="D7" s="102"/>
      <c r="E7" s="103"/>
      <c r="G7" s="1"/>
      <c r="H7" s="38"/>
      <c r="I7" s="1"/>
      <c r="J7" s="25"/>
      <c r="K7" s="25"/>
      <c r="L7" s="25"/>
      <c r="M7" s="1"/>
      <c r="N7" s="1"/>
      <c r="O7" s="1"/>
      <c r="P7" s="1"/>
      <c r="Q7" s="1"/>
      <c r="R7" s="1"/>
      <c r="S7" s="1"/>
      <c r="T7" s="1"/>
      <c r="U7" s="1"/>
      <c r="V7" s="1"/>
      <c r="W7" s="102"/>
      <c r="X7" s="1"/>
      <c r="Y7" s="93"/>
      <c r="Z7" s="93"/>
      <c r="AA7" s="93"/>
      <c r="AB7" s="93"/>
      <c r="AC7" s="93"/>
      <c r="AD7" s="93"/>
    </row>
    <row r="8" spans="1:30" x14ac:dyDescent="0.25">
      <c r="A8" s="24"/>
      <c r="B8" s="102"/>
      <c r="C8" s="1"/>
      <c r="D8" s="102"/>
      <c r="E8" s="103"/>
      <c r="G8" s="1"/>
      <c r="H8" s="38"/>
      <c r="I8" s="1"/>
      <c r="J8" s="25"/>
      <c r="K8" s="25"/>
      <c r="L8" s="25"/>
      <c r="M8" s="1"/>
      <c r="N8" s="1"/>
      <c r="O8" s="1"/>
      <c r="P8" s="1"/>
      <c r="Q8" s="1"/>
      <c r="R8" s="1"/>
      <c r="S8" s="1"/>
      <c r="T8" s="1"/>
      <c r="U8" s="1"/>
      <c r="V8" s="1"/>
      <c r="W8" s="102"/>
      <c r="X8" s="1"/>
      <c r="Y8" s="93"/>
      <c r="Z8" s="93"/>
      <c r="AA8" s="93"/>
      <c r="AB8" s="93"/>
      <c r="AC8" s="93"/>
      <c r="AD8" s="93"/>
    </row>
    <row r="9" spans="1:30" x14ac:dyDescent="0.25">
      <c r="A9" s="24"/>
      <c r="B9" s="102"/>
      <c r="C9" s="1"/>
      <c r="D9" s="102"/>
      <c r="E9" s="103"/>
      <c r="G9" s="1"/>
      <c r="H9" s="38"/>
      <c r="I9" s="1"/>
      <c r="J9" s="25"/>
      <c r="K9" s="25"/>
      <c r="L9" s="25"/>
      <c r="M9" s="1"/>
      <c r="N9" s="1"/>
      <c r="O9" s="1"/>
      <c r="P9" s="1"/>
      <c r="Q9" s="1"/>
      <c r="R9" s="1"/>
      <c r="S9" s="1"/>
      <c r="T9" s="1"/>
      <c r="U9" s="1"/>
      <c r="V9" s="1"/>
      <c r="W9" s="102"/>
      <c r="X9" s="1"/>
      <c r="Y9" s="93"/>
      <c r="Z9" s="93"/>
      <c r="AA9" s="93"/>
      <c r="AB9" s="93"/>
      <c r="AC9" s="93"/>
      <c r="AD9" s="93"/>
    </row>
    <row r="10" spans="1:30" x14ac:dyDescent="0.25">
      <c r="A10" s="24"/>
      <c r="B10" s="102"/>
      <c r="C10" s="1"/>
      <c r="D10" s="102"/>
      <c r="E10" s="103"/>
      <c r="G10" s="1"/>
      <c r="H10" s="38"/>
      <c r="I10" s="1"/>
      <c r="J10" s="25"/>
      <c r="K10" s="25"/>
      <c r="L10" s="25"/>
      <c r="M10" s="1"/>
      <c r="N10" s="1"/>
      <c r="O10" s="1"/>
      <c r="P10" s="1"/>
      <c r="Q10" s="1"/>
      <c r="R10" s="1"/>
      <c r="S10" s="1"/>
      <c r="T10" s="1"/>
      <c r="U10" s="1"/>
      <c r="V10" s="1"/>
      <c r="W10" s="102"/>
      <c r="X10" s="1"/>
      <c r="Y10" s="93"/>
      <c r="Z10" s="93"/>
      <c r="AA10" s="93"/>
      <c r="AB10" s="93"/>
      <c r="AC10" s="93"/>
      <c r="AD10" s="93"/>
    </row>
    <row r="11" spans="1:30" x14ac:dyDescent="0.25">
      <c r="A11" s="24"/>
      <c r="B11" s="102"/>
      <c r="C11" s="1"/>
      <c r="D11" s="102"/>
      <c r="E11" s="103"/>
      <c r="G11" s="1"/>
      <c r="H11" s="38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102"/>
      <c r="X11" s="1"/>
      <c r="Y11" s="93"/>
      <c r="Z11" s="93"/>
      <c r="AA11" s="93"/>
      <c r="AB11" s="93"/>
      <c r="AC11" s="93"/>
      <c r="AD11" s="93"/>
    </row>
    <row r="12" spans="1:30" x14ac:dyDescent="0.25">
      <c r="A12" s="24"/>
      <c r="B12" s="102"/>
      <c r="C12" s="1"/>
      <c r="D12" s="102"/>
      <c r="E12" s="103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02"/>
      <c r="X12" s="1"/>
      <c r="Y12" s="93"/>
      <c r="Z12" s="93"/>
      <c r="AA12" s="93"/>
      <c r="AB12" s="93"/>
      <c r="AC12" s="93"/>
      <c r="AD12" s="93"/>
    </row>
    <row r="13" spans="1:30" x14ac:dyDescent="0.25">
      <c r="A13" s="24"/>
      <c r="B13" s="102"/>
      <c r="C13" s="1"/>
      <c r="D13" s="102"/>
      <c r="E13" s="103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02"/>
      <c r="X13" s="1"/>
      <c r="Y13" s="93"/>
      <c r="Z13" s="93"/>
      <c r="AA13" s="93"/>
      <c r="AB13" s="93"/>
      <c r="AC13" s="93"/>
      <c r="AD13" s="93"/>
    </row>
    <row r="14" spans="1:30" x14ac:dyDescent="0.25">
      <c r="A14" s="24"/>
      <c r="B14" s="102"/>
      <c r="C14" s="1"/>
      <c r="D14" s="102"/>
      <c r="E14" s="103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02"/>
      <c r="X14" s="1"/>
      <c r="Y14" s="93"/>
      <c r="Z14" s="93"/>
      <c r="AA14" s="93"/>
      <c r="AB14" s="93"/>
      <c r="AC14" s="93"/>
      <c r="AD14" s="93"/>
    </row>
    <row r="15" spans="1:30" x14ac:dyDescent="0.25">
      <c r="A15" s="24"/>
      <c r="B15" s="102"/>
      <c r="C15" s="1"/>
      <c r="D15" s="102"/>
      <c r="E15" s="103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02"/>
      <c r="X15" s="1"/>
      <c r="Y15" s="93"/>
      <c r="Z15" s="93"/>
      <c r="AA15" s="93"/>
      <c r="AB15" s="93"/>
      <c r="AC15" s="93"/>
      <c r="AD15" s="93"/>
    </row>
    <row r="16" spans="1:30" x14ac:dyDescent="0.25">
      <c r="A16" s="24"/>
      <c r="B16" s="102"/>
      <c r="C16" s="1"/>
      <c r="D16" s="102"/>
      <c r="E16" s="103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02"/>
      <c r="X16" s="1"/>
      <c r="Y16" s="93"/>
      <c r="Z16" s="93"/>
      <c r="AA16" s="93"/>
      <c r="AB16" s="93"/>
      <c r="AC16" s="93"/>
      <c r="AD16" s="93"/>
    </row>
    <row r="17" spans="1:30" x14ac:dyDescent="0.25">
      <c r="A17" s="24"/>
      <c r="B17" s="102"/>
      <c r="C17" s="1"/>
      <c r="D17" s="102"/>
      <c r="E17" s="103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02"/>
      <c r="X17" s="1"/>
      <c r="Y17" s="93"/>
      <c r="Z17" s="93"/>
      <c r="AA17" s="93"/>
      <c r="AB17" s="93"/>
      <c r="AC17" s="93"/>
      <c r="AD17" s="93"/>
    </row>
    <row r="18" spans="1:30" x14ac:dyDescent="0.25">
      <c r="A18" s="24"/>
      <c r="B18" s="102"/>
      <c r="C18" s="1"/>
      <c r="D18" s="102"/>
      <c r="E18" s="103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02"/>
      <c r="X18" s="1"/>
      <c r="Y18" s="93"/>
      <c r="Z18" s="93"/>
      <c r="AA18" s="93"/>
      <c r="AB18" s="93"/>
      <c r="AC18" s="93"/>
      <c r="AD18" s="93"/>
    </row>
    <row r="19" spans="1:30" x14ac:dyDescent="0.25">
      <c r="A19" s="24"/>
      <c r="B19" s="102"/>
      <c r="C19" s="1"/>
      <c r="D19" s="102"/>
      <c r="E19" s="103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02"/>
      <c r="X19" s="1"/>
      <c r="Y19" s="93"/>
      <c r="Z19" s="93"/>
      <c r="AA19" s="93"/>
      <c r="AB19" s="93"/>
      <c r="AC19" s="93"/>
      <c r="AD19" s="93"/>
    </row>
    <row r="20" spans="1:30" x14ac:dyDescent="0.25">
      <c r="A20" s="24"/>
      <c r="B20" s="102"/>
      <c r="C20" s="1"/>
      <c r="D20" s="102"/>
      <c r="E20" s="103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02"/>
      <c r="X20" s="1"/>
      <c r="Y20" s="93"/>
      <c r="Z20" s="93"/>
      <c r="AA20" s="93"/>
      <c r="AB20" s="93"/>
      <c r="AC20" s="93"/>
      <c r="AD20" s="93"/>
    </row>
    <row r="21" spans="1:30" x14ac:dyDescent="0.25">
      <c r="A21" s="24"/>
      <c r="B21" s="102"/>
      <c r="C21" s="1"/>
      <c r="D21" s="102"/>
      <c r="E21" s="103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02"/>
      <c r="X21" s="1"/>
      <c r="Y21" s="93"/>
      <c r="Z21" s="93"/>
      <c r="AA21" s="93"/>
      <c r="AB21" s="93"/>
      <c r="AC21" s="93"/>
      <c r="AD21" s="93"/>
    </row>
    <row r="22" spans="1:30" x14ac:dyDescent="0.25">
      <c r="A22" s="24"/>
      <c r="B22" s="102"/>
      <c r="C22" s="1"/>
      <c r="D22" s="102"/>
      <c r="E22" s="103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02"/>
      <c r="X22" s="1"/>
      <c r="Y22" s="93"/>
      <c r="Z22" s="93"/>
      <c r="AA22" s="93"/>
      <c r="AB22" s="93"/>
      <c r="AC22" s="93"/>
      <c r="AD22" s="93"/>
    </row>
    <row r="23" spans="1:30" x14ac:dyDescent="0.25">
      <c r="A23" s="24"/>
      <c r="B23" s="102"/>
      <c r="C23" s="1"/>
      <c r="D23" s="102"/>
      <c r="E23" s="103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02"/>
      <c r="X23" s="1"/>
      <c r="Y23" s="93"/>
      <c r="Z23" s="93"/>
      <c r="AA23" s="93"/>
      <c r="AB23" s="93"/>
      <c r="AC23" s="93"/>
      <c r="AD23" s="93"/>
    </row>
    <row r="24" spans="1:30" x14ac:dyDescent="0.25">
      <c r="A24" s="24"/>
      <c r="B24" s="102"/>
      <c r="C24" s="1"/>
      <c r="D24" s="102"/>
      <c r="E24" s="103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02"/>
      <c r="X24" s="1"/>
      <c r="Y24" s="93"/>
      <c r="Z24" s="93"/>
      <c r="AA24" s="93"/>
      <c r="AB24" s="93"/>
      <c r="AC24" s="93"/>
      <c r="AD24" s="93"/>
    </row>
    <row r="25" spans="1:30" x14ac:dyDescent="0.25">
      <c r="A25" s="24"/>
      <c r="B25" s="102"/>
      <c r="C25" s="1"/>
      <c r="D25" s="102"/>
      <c r="E25" s="103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02"/>
      <c r="X25" s="1"/>
      <c r="Y25" s="93"/>
      <c r="Z25" s="93"/>
      <c r="AA25" s="93"/>
      <c r="AB25" s="93"/>
      <c r="AC25" s="93"/>
      <c r="AD25" s="93"/>
    </row>
    <row r="26" spans="1:30" x14ac:dyDescent="0.25">
      <c r="A26" s="24"/>
      <c r="B26" s="102"/>
      <c r="C26" s="1"/>
      <c r="D26" s="102"/>
      <c r="E26" s="103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02"/>
      <c r="X26" s="1"/>
      <c r="Y26" s="93"/>
      <c r="Z26" s="93"/>
      <c r="AA26" s="93"/>
      <c r="AB26" s="93"/>
      <c r="AC26" s="93"/>
      <c r="AD26" s="93"/>
    </row>
    <row r="27" spans="1:30" x14ac:dyDescent="0.25">
      <c r="A27" s="24"/>
      <c r="B27" s="102"/>
      <c r="C27" s="1"/>
      <c r="D27" s="102"/>
      <c r="E27" s="103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02"/>
      <c r="X27" s="1"/>
      <c r="Y27" s="93"/>
      <c r="Z27" s="93"/>
      <c r="AA27" s="93"/>
      <c r="AB27" s="93"/>
      <c r="AC27" s="93"/>
      <c r="AD27" s="93"/>
    </row>
    <row r="28" spans="1:30" x14ac:dyDescent="0.25">
      <c r="A28" s="24"/>
      <c r="B28" s="102"/>
      <c r="C28" s="1"/>
      <c r="D28" s="102"/>
      <c r="E28" s="103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02"/>
      <c r="X28" s="1"/>
      <c r="Y28" s="93"/>
      <c r="Z28" s="93"/>
      <c r="AA28" s="93"/>
      <c r="AB28" s="93"/>
      <c r="AC28" s="93"/>
      <c r="AD28" s="93"/>
    </row>
    <row r="29" spans="1:30" x14ac:dyDescent="0.25">
      <c r="A29" s="24"/>
      <c r="B29" s="102"/>
      <c r="C29" s="1"/>
      <c r="D29" s="102"/>
      <c r="E29" s="103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02"/>
      <c r="X29" s="1"/>
      <c r="Y29" s="93"/>
      <c r="Z29" s="93"/>
      <c r="AA29" s="93"/>
      <c r="AB29" s="93"/>
      <c r="AC29" s="93"/>
      <c r="AD29" s="93"/>
    </row>
    <row r="30" spans="1:30" x14ac:dyDescent="0.25">
      <c r="A30" s="24"/>
      <c r="B30" s="102"/>
      <c r="C30" s="1"/>
      <c r="D30" s="102"/>
      <c r="E30" s="103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02"/>
      <c r="X30" s="1"/>
      <c r="Y30" s="93"/>
      <c r="Z30" s="93"/>
      <c r="AA30" s="93"/>
      <c r="AB30" s="93"/>
      <c r="AC30" s="93"/>
      <c r="AD30" s="93"/>
    </row>
    <row r="31" spans="1:30" x14ac:dyDescent="0.25">
      <c r="A31" s="24"/>
      <c r="B31" s="102"/>
      <c r="C31" s="1"/>
      <c r="D31" s="102"/>
      <c r="E31" s="103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02"/>
      <c r="X31" s="1"/>
      <c r="Y31" s="93"/>
      <c r="Z31" s="93"/>
      <c r="AA31" s="93"/>
      <c r="AB31" s="93"/>
      <c r="AC31" s="93"/>
      <c r="AD31" s="93"/>
    </row>
    <row r="32" spans="1:30" x14ac:dyDescent="0.25">
      <c r="A32" s="24"/>
      <c r="B32" s="102"/>
      <c r="C32" s="1"/>
      <c r="D32" s="102"/>
      <c r="E32" s="103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02"/>
      <c r="X32" s="1"/>
      <c r="Y32" s="93"/>
      <c r="Z32" s="93"/>
      <c r="AA32" s="93"/>
      <c r="AB32" s="93"/>
      <c r="AC32" s="93"/>
      <c r="AD32" s="93"/>
    </row>
    <row r="33" spans="1:30" x14ac:dyDescent="0.25">
      <c r="A33" s="24"/>
      <c r="B33" s="102"/>
      <c r="C33" s="1"/>
      <c r="D33" s="102"/>
      <c r="E33" s="103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02"/>
      <c r="X33" s="1"/>
      <c r="Y33" s="93"/>
      <c r="Z33" s="93"/>
      <c r="AA33" s="93"/>
      <c r="AB33" s="93"/>
      <c r="AC33" s="93"/>
      <c r="AD33" s="93"/>
    </row>
    <row r="34" spans="1:30" x14ac:dyDescent="0.25">
      <c r="A34" s="24"/>
      <c r="B34" s="102"/>
      <c r="C34" s="1"/>
      <c r="D34" s="102"/>
      <c r="E34" s="103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02"/>
      <c r="X34" s="1"/>
      <c r="Y34" s="93"/>
      <c r="Z34" s="93"/>
      <c r="AA34" s="93"/>
      <c r="AB34" s="93"/>
      <c r="AC34" s="93"/>
      <c r="AD34" s="9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2019-02-02T21:00:43Z</dcterms:modified>
</cp:coreProperties>
</file>