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47" i="1" l="1"/>
  <c r="J47" i="1"/>
  <c r="I47" i="1"/>
  <c r="H47" i="1"/>
  <c r="K46" i="1"/>
  <c r="J46" i="1"/>
  <c r="I46" i="1"/>
  <c r="H46" i="1"/>
  <c r="K45" i="1"/>
  <c r="J45" i="1"/>
  <c r="I45" i="1"/>
  <c r="H45" i="1"/>
  <c r="K48" i="1"/>
  <c r="J48" i="1"/>
  <c r="I48" i="1"/>
  <c r="H48" i="1"/>
  <c r="K41" i="1"/>
  <c r="J41" i="1"/>
  <c r="I41" i="1"/>
  <c r="H41" i="1"/>
  <c r="K40" i="1"/>
  <c r="J40" i="1"/>
  <c r="I40" i="1"/>
  <c r="H40" i="1"/>
  <c r="K39" i="1"/>
  <c r="J39" i="1"/>
  <c r="I39" i="1"/>
  <c r="H39" i="1"/>
  <c r="K37" i="1"/>
  <c r="J37" i="1"/>
  <c r="I37" i="1"/>
  <c r="H37" i="1"/>
  <c r="K34" i="1"/>
  <c r="J34" i="1"/>
  <c r="I34" i="1"/>
  <c r="H34" i="1"/>
  <c r="K33" i="1"/>
  <c r="J33" i="1"/>
  <c r="I33" i="1"/>
  <c r="H33" i="1"/>
  <c r="K32" i="1"/>
  <c r="J32" i="1"/>
  <c r="I32" i="1"/>
  <c r="H32" i="1"/>
  <c r="K38" i="1"/>
  <c r="J38" i="1"/>
  <c r="I38" i="1"/>
  <c r="H38" i="1"/>
  <c r="O14" i="5" l="1"/>
  <c r="N14" i="5"/>
  <c r="M14" i="5"/>
  <c r="L14" i="5"/>
  <c r="K14" i="5"/>
  <c r="K17" i="5" s="1"/>
  <c r="AS11" i="5"/>
  <c r="AQ11" i="5"/>
  <c r="AP11" i="5"/>
  <c r="AO11" i="5"/>
  <c r="AN11" i="5"/>
  <c r="AM11" i="5"/>
  <c r="AG11" i="5"/>
  <c r="AE11" i="5"/>
  <c r="AD11" i="5"/>
  <c r="AC11" i="5"/>
  <c r="AB11" i="5"/>
  <c r="AA11" i="5"/>
  <c r="W11" i="5"/>
  <c r="U11" i="5"/>
  <c r="T11" i="5"/>
  <c r="S11" i="5"/>
  <c r="R11" i="5"/>
  <c r="Q11" i="5"/>
  <c r="K11" i="5"/>
  <c r="I11" i="5"/>
  <c r="I15" i="5" s="1"/>
  <c r="H11" i="5"/>
  <c r="H15" i="5" s="1"/>
  <c r="G11" i="5"/>
  <c r="G15" i="5" s="1"/>
  <c r="F11" i="5"/>
  <c r="F15" i="5" s="1"/>
  <c r="E11" i="5"/>
  <c r="E15" i="5" s="1"/>
  <c r="O15" i="5" l="1"/>
  <c r="F16" i="5"/>
  <c r="H16" i="5"/>
  <c r="E16" i="5"/>
  <c r="E17" i="5" s="1"/>
  <c r="G16" i="5"/>
  <c r="I16" i="5"/>
  <c r="I17" i="5" s="1"/>
  <c r="M15" i="5"/>
  <c r="L15" i="5"/>
  <c r="N15" i="5"/>
  <c r="N16" i="5"/>
  <c r="G17" i="5"/>
  <c r="O24" i="1"/>
  <c r="O23" i="1"/>
  <c r="O22" i="1"/>
  <c r="O25" i="1" l="1"/>
  <c r="N25" i="1" s="1"/>
  <c r="L16" i="5"/>
  <c r="O16" i="5"/>
  <c r="F17" i="5"/>
  <c r="L17" i="5" s="1"/>
  <c r="M16" i="5"/>
  <c r="H17" i="5"/>
  <c r="M17" i="5" s="1"/>
  <c r="O7" i="3"/>
  <c r="M7" i="3"/>
  <c r="I7" i="3"/>
  <c r="G7" i="3"/>
  <c r="N17" i="5" l="1"/>
  <c r="O26" i="1"/>
</calcChain>
</file>

<file path=xl/sharedStrings.xml><?xml version="1.0" encoding="utf-8"?>
<sst xmlns="http://schemas.openxmlformats.org/spreadsheetml/2006/main" count="444" uniqueCount="239">
  <si>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</si>
  <si>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</si>
  <si>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</si>
  <si>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</si>
  <si>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</si>
  <si>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</si>
  <si>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</si>
  <si>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</si>
  <si>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</si>
  <si>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</si>
  <si>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</si>
  <si>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</si>
  <si>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</si>
  <si>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</si>
  <si>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</si>
  <si>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</si>
  <si>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</si>
  <si>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</si>
  <si>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</si>
  <si>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</si>
  <si>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</si>
  <si>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</si>
  <si>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</si>
  <si>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</si>
  <si>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</si>
  <si>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</si>
  <si>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</si>
  <si>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</si>
  <si>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</si>
  <si>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</si>
  <si>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</si>
  <si>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</si>
  <si>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</si>
  <si>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</si>
  <si>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</si>
  <si>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</si>
  <si>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</si>
  <si>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</si>
  <si>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</si>
  <si>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</si>
  <si>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</si>
  <si>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</si>
  <si>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</si>
  <si>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</si>
  <si>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</si>
  <si>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</si>
  <si>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</si>
  <si>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</si>
  <si>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</si>
  <si>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</si>
  <si>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</si>
  <si>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</si>
  <si>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</si>
  <si>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</si>
  <si>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</si>
  <si>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</si>
  <si>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</si>
  <si>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</si>
  <si>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1.  ottelu</t>
  </si>
  <si>
    <t>hSM</t>
  </si>
  <si>
    <t>Seurat</t>
  </si>
  <si>
    <t>Itä</t>
  </si>
  <si>
    <t>3.</t>
  </si>
  <si>
    <t>2/4</t>
  </si>
  <si>
    <t>2/3</t>
  </si>
  <si>
    <t>1.</t>
  </si>
  <si>
    <t>2/5</t>
  </si>
  <si>
    <t>4.</t>
  </si>
  <si>
    <t>6.</t>
  </si>
  <si>
    <t>7.</t>
  </si>
  <si>
    <t>jok</t>
  </si>
  <si>
    <t>8.</t>
  </si>
  <si>
    <t>0/0</t>
  </si>
  <si>
    <t>12.</t>
  </si>
  <si>
    <t>SoJy</t>
  </si>
  <si>
    <t xml:space="preserve">      Mitalit</t>
  </si>
  <si>
    <t>Unto Väisänen</t>
  </si>
  <si>
    <t>29.1.1959   Puolanka</t>
  </si>
  <si>
    <t>suomensarja</t>
  </si>
  <si>
    <t>ykkössarja</t>
  </si>
  <si>
    <t>2.</t>
  </si>
  <si>
    <t>SoJy = Sotkamon Jymy  (1909)</t>
  </si>
  <si>
    <t>09.05. 1984  HoNsU - SoJy  2-2</t>
  </si>
  <si>
    <t>27.05. 1984  SMJ - SoJy  5-2</t>
  </si>
  <si>
    <t>13.05. 1984  SoJy - IPV  14-4</t>
  </si>
  <si>
    <t>6.  ottelu</t>
  </si>
  <si>
    <t>2.  ottelu</t>
  </si>
  <si>
    <t xml:space="preserve">  25 v   3 kk 10 pv</t>
  </si>
  <si>
    <t xml:space="preserve">  25 v   3 kk 28 pv</t>
  </si>
  <si>
    <t xml:space="preserve">  25 v   3 kk 14 pv</t>
  </si>
  <si>
    <t>MIEHET</t>
  </si>
  <si>
    <t>21.08. 1988  Vaasa</t>
  </si>
  <si>
    <t xml:space="preserve">  4-3</t>
  </si>
  <si>
    <t>Pekka Arffman</t>
  </si>
  <si>
    <t>22.07. 1990  Vimpeli</t>
  </si>
  <si>
    <t xml:space="preserve">  5-8</t>
  </si>
  <si>
    <t>Aulis Väisänen</t>
  </si>
  <si>
    <t>21.07. 1991  Oulu</t>
  </si>
  <si>
    <t xml:space="preserve">  4-8</t>
  </si>
  <si>
    <t>Ikä ensimmäisessä ottelussa</t>
  </si>
  <si>
    <t>29 v  6 kk  23 pv</t>
  </si>
  <si>
    <t>----</t>
  </si>
  <si>
    <t>4/9</t>
  </si>
  <si>
    <t>6/13</t>
  </si>
  <si>
    <t>2-1-0</t>
  </si>
  <si>
    <t>0-1-0</t>
  </si>
  <si>
    <t>2-0-0</t>
  </si>
  <si>
    <t>1-2  Tahko</t>
  </si>
  <si>
    <t>2-1  SiiPe</t>
  </si>
  <si>
    <t>2-1  Tahko</t>
  </si>
  <si>
    <t>2-1  IPV</t>
  </si>
  <si>
    <t>2-0  AA</t>
  </si>
  <si>
    <t>0-2  IPV</t>
  </si>
  <si>
    <t>2-0  ViVe</t>
  </si>
  <si>
    <t>2-0  Lippo</t>
  </si>
  <si>
    <t>3-0  Tahko</t>
  </si>
  <si>
    <t>3/4</t>
  </si>
  <si>
    <t>3/3</t>
  </si>
  <si>
    <t xml:space="preserve">      Runkosarja TOP-30</t>
  </si>
  <si>
    <t>21.</t>
  </si>
  <si>
    <t>15.</t>
  </si>
  <si>
    <t>1-1-0</t>
  </si>
  <si>
    <t>Ylempi loppusarja TOP-10</t>
  </si>
  <si>
    <t>1-0-0</t>
  </si>
  <si>
    <t xml:space="preserve"> Lyöjäkuningas  1989, 1990     &lt;&gt;     Vuoden jokeri  1986, 1989, 1990, 1991 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</si>
  <si>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</si>
  <si>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</si>
  <si>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</si>
  <si>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</si>
  <si>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</si>
  <si>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</si>
  <si>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</si>
  <si>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</si>
  <si>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</si>
  <si>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</si>
  <si>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SoJy  2</t>
  </si>
  <si>
    <t>TOP-100     1945-2019</t>
  </si>
  <si>
    <t>53.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</si>
  <si>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</si>
  <si>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</si>
  <si>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</si>
  <si>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</si>
  <si>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</si>
  <si>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1945 - 1984</t>
  </si>
  <si>
    <t xml:space="preserve"> 1945 - 1985</t>
  </si>
  <si>
    <t xml:space="preserve"> 200</t>
  </si>
  <si>
    <t xml:space="preserve"> 1945 - 1986</t>
  </si>
  <si>
    <t>467.</t>
  </si>
  <si>
    <t xml:space="preserve"> 1945 - 1987</t>
  </si>
  <si>
    <t xml:space="preserve"> 1945 - 1988</t>
  </si>
  <si>
    <t xml:space="preserve"> 1945 - 1989</t>
  </si>
  <si>
    <t>68.</t>
  </si>
  <si>
    <t xml:space="preserve"> 1945 - 1990</t>
  </si>
  <si>
    <t xml:space="preserve"> 1945 - 1991</t>
  </si>
  <si>
    <t>151.</t>
  </si>
  <si>
    <t xml:space="preserve"> 1945 - 1992</t>
  </si>
  <si>
    <t xml:space="preserve"> 1945 - 1993</t>
  </si>
  <si>
    <t xml:space="preserve"> PLAY OFF,  KA / OTT</t>
  </si>
  <si>
    <t xml:space="preserve"> PLAY OFF, TASASATASET,  ka. / peli</t>
  </si>
  <si>
    <t>72.</t>
  </si>
  <si>
    <t xml:space="preserve"> 1979 - 1989</t>
  </si>
  <si>
    <t>80.</t>
  </si>
  <si>
    <t xml:space="preserve"> 1979 - 1990</t>
  </si>
  <si>
    <t xml:space="preserve"> 1979 - 1991</t>
  </si>
  <si>
    <t>69.</t>
  </si>
  <si>
    <t xml:space="preserve"> 1979 - 1992</t>
  </si>
  <si>
    <t xml:space="preserve"> 1979 - 1993</t>
  </si>
  <si>
    <t>29.</t>
  </si>
  <si>
    <t>52.   17.05. 1992  KaMa - SoJy  3-5</t>
  </si>
  <si>
    <t>121. ottelu</t>
  </si>
  <si>
    <t xml:space="preserve"> Lyöjätilasto</t>
  </si>
  <si>
    <t>854.</t>
  </si>
  <si>
    <t>871.</t>
  </si>
  <si>
    <t>488.</t>
  </si>
  <si>
    <t>500.</t>
  </si>
  <si>
    <t>513.</t>
  </si>
  <si>
    <t>252.</t>
  </si>
  <si>
    <t>109.</t>
  </si>
  <si>
    <t>52.</t>
  </si>
  <si>
    <t>41.</t>
  </si>
  <si>
    <t>39.</t>
  </si>
  <si>
    <t>956.</t>
  </si>
  <si>
    <t>977.</t>
  </si>
  <si>
    <t>870.</t>
  </si>
  <si>
    <t>890.</t>
  </si>
  <si>
    <t>914.</t>
  </si>
  <si>
    <t>778.</t>
  </si>
  <si>
    <t>687.</t>
  </si>
  <si>
    <t>595.</t>
  </si>
  <si>
    <t>587.</t>
  </si>
  <si>
    <t>585.</t>
  </si>
  <si>
    <t>924.</t>
  </si>
  <si>
    <t>943.</t>
  </si>
  <si>
    <t>638.</t>
  </si>
  <si>
    <t>651.</t>
  </si>
  <si>
    <t>669.</t>
  </si>
  <si>
    <t>440.</t>
  </si>
  <si>
    <t>261.</t>
  </si>
  <si>
    <t>176.</t>
  </si>
  <si>
    <t>152.</t>
  </si>
  <si>
    <t>781.</t>
  </si>
  <si>
    <t>720.</t>
  </si>
  <si>
    <t>561.</t>
  </si>
  <si>
    <t>575.</t>
  </si>
  <si>
    <t>588.</t>
  </si>
  <si>
    <t>347.</t>
  </si>
  <si>
    <t>285.</t>
  </si>
  <si>
    <t>232.</t>
  </si>
  <si>
    <t>206.</t>
  </si>
  <si>
    <t>338.</t>
  </si>
  <si>
    <t>361.</t>
  </si>
  <si>
    <t>289.</t>
  </si>
  <si>
    <t>305.</t>
  </si>
  <si>
    <t>329.</t>
  </si>
  <si>
    <t>249.</t>
  </si>
  <si>
    <t>190.</t>
  </si>
  <si>
    <t>142.</t>
  </si>
  <si>
    <t>153.</t>
  </si>
  <si>
    <t>5.</t>
  </si>
  <si>
    <t>164.</t>
  </si>
  <si>
    <t>140.</t>
  </si>
  <si>
    <t>162.</t>
  </si>
  <si>
    <t>168.</t>
  </si>
  <si>
    <t>143.</t>
  </si>
  <si>
    <t>33.</t>
  </si>
  <si>
    <t>20.</t>
  </si>
  <si>
    <t>174.</t>
  </si>
  <si>
    <t>65.</t>
  </si>
  <si>
    <t>192.</t>
  </si>
  <si>
    <t>108.</t>
  </si>
  <si>
    <t>67.</t>
  </si>
  <si>
    <t xml:space="preserve">  2.   30.08. 1992  Tahko - SoJy  11-12,  fin 1/3</t>
  </si>
  <si>
    <t>16.   02.05. 1993  SoJy - LP  12-6</t>
  </si>
  <si>
    <t>24.   08.09. 1990  SoJy - IPV  9-11,  fin 2/3</t>
  </si>
  <si>
    <t>35.   07.09. 1991  IPV - SoJy  10-1,  fin 2/2</t>
  </si>
  <si>
    <t>36.   06.09. 1992  SoJy - Tahko  7-1,  fin 3/3</t>
  </si>
  <si>
    <t>40.   01.09. 1991  SoJy - IPV  1-10,  fin 1/2</t>
  </si>
  <si>
    <t>72.   02.09. 1990  IPV - SoJy  5-6,  fin 1/3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</si>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</sst>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1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6" borderId="1" xfId="0" applyFont="1" applyFill="1" applyBorder="1" applyAlignment="1"/>
    <xf numFmtId="165" fontId="4" fillId="6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0" xfId="0" applyFont="1" applyFill="1" applyBorder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6" borderId="4" xfId="0" applyFont="1" applyFill="1" applyBorder="1"/>
    <xf numFmtId="0" fontId="12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165" fontId="4" fillId="7" borderId="4" xfId="1" applyNumberFormat="1" applyFont="1" applyFill="1" applyBorder="1" applyAlignment="1"/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49" fontId="8" fillId="3" borderId="7" xfId="0" applyNumberFormat="1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/>
    </xf>
    <xf numFmtId="165" fontId="4" fillId="7" borderId="1" xfId="1" applyNumberFormat="1" applyFont="1" applyFill="1" applyBorder="1" applyAlignment="1"/>
    <xf numFmtId="165" fontId="4" fillId="7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49" fontId="4" fillId="4" borderId="10" xfId="0" applyNumberFormat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103" t="s">
        <v>76</v>
      </c>
      <c r="C1" s="6"/>
      <c r="D1" s="81"/>
      <c r="E1" s="87" t="s">
        <v>77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118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122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01" t="s">
        <v>75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59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04">
        <v>1981</v>
      </c>
      <c r="C4" s="104" t="s">
        <v>65</v>
      </c>
      <c r="D4" s="105" t="s">
        <v>74</v>
      </c>
      <c r="E4" s="104"/>
      <c r="F4" s="106" t="s">
        <v>78</v>
      </c>
      <c r="G4" s="107"/>
      <c r="H4" s="108"/>
      <c r="I4" s="104"/>
      <c r="J4" s="104"/>
      <c r="K4" s="104"/>
      <c r="L4" s="104"/>
      <c r="M4" s="104"/>
      <c r="N4" s="104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76"/>
      <c r="AN4" s="76"/>
      <c r="AO4" s="27"/>
      <c r="AP4" s="29"/>
      <c r="AQ4" s="25"/>
      <c r="AR4" s="39"/>
    </row>
    <row r="5" spans="1:44" s="4" customFormat="1" ht="15" customHeight="1" x14ac:dyDescent="0.25">
      <c r="A5" s="2"/>
      <c r="B5" s="97">
        <v>1982</v>
      </c>
      <c r="C5" s="97" t="s">
        <v>69</v>
      </c>
      <c r="D5" s="109" t="s">
        <v>74</v>
      </c>
      <c r="E5" s="98"/>
      <c r="F5" s="98" t="s">
        <v>79</v>
      </c>
      <c r="G5" s="100"/>
      <c r="H5" s="61"/>
      <c r="I5" s="97"/>
      <c r="J5" s="97"/>
      <c r="K5" s="97"/>
      <c r="L5" s="97"/>
      <c r="M5" s="97"/>
      <c r="N5" s="110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76"/>
      <c r="AN5" s="76"/>
      <c r="AO5" s="27"/>
      <c r="AP5" s="29"/>
      <c r="AQ5" s="25"/>
      <c r="AR5" s="39"/>
    </row>
    <row r="6" spans="1:44" s="4" customFormat="1" ht="15" customHeight="1" x14ac:dyDescent="0.25">
      <c r="A6" s="2"/>
      <c r="B6" s="97">
        <v>1983</v>
      </c>
      <c r="C6" s="97" t="s">
        <v>65</v>
      </c>
      <c r="D6" s="109" t="s">
        <v>74</v>
      </c>
      <c r="E6" s="98"/>
      <c r="F6" s="98" t="s">
        <v>79</v>
      </c>
      <c r="G6" s="100"/>
      <c r="H6" s="61"/>
      <c r="I6" s="97"/>
      <c r="J6" s="97"/>
      <c r="K6" s="97"/>
      <c r="L6" s="97"/>
      <c r="M6" s="97"/>
      <c r="N6" s="110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76"/>
      <c r="AN6" s="76"/>
      <c r="AO6" s="27"/>
      <c r="AP6" s="29"/>
      <c r="AQ6" s="25"/>
      <c r="AR6" s="39"/>
    </row>
    <row r="7" spans="1:44" s="4" customFormat="1" ht="15" customHeight="1" x14ac:dyDescent="0.25">
      <c r="A7" s="2"/>
      <c r="B7" s="25">
        <v>1984</v>
      </c>
      <c r="C7" s="25" t="s">
        <v>68</v>
      </c>
      <c r="D7" s="111" t="s">
        <v>74</v>
      </c>
      <c r="E7" s="25">
        <v>18</v>
      </c>
      <c r="F7" s="25">
        <v>0</v>
      </c>
      <c r="G7" s="25">
        <v>4</v>
      </c>
      <c r="H7" s="25">
        <v>2</v>
      </c>
      <c r="I7" s="25">
        <v>19</v>
      </c>
      <c r="J7" s="25">
        <v>4</v>
      </c>
      <c r="K7" s="25">
        <v>5</v>
      </c>
      <c r="L7" s="25">
        <v>6</v>
      </c>
      <c r="M7" s="25">
        <v>4</v>
      </c>
      <c r="N7" s="32">
        <v>0.47499999999999998</v>
      </c>
      <c r="O7" s="95"/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25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25">
        <v>1985</v>
      </c>
      <c r="C8" s="25" t="s">
        <v>71</v>
      </c>
      <c r="D8" s="111" t="s">
        <v>74</v>
      </c>
      <c r="E8" s="25">
        <v>4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32">
        <v>0</v>
      </c>
      <c r="O8" s="95"/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25">
        <v>1986</v>
      </c>
      <c r="C9" s="25" t="s">
        <v>73</v>
      </c>
      <c r="D9" s="111" t="s">
        <v>74</v>
      </c>
      <c r="E9" s="25">
        <v>21</v>
      </c>
      <c r="F9" s="25">
        <v>0</v>
      </c>
      <c r="G9" s="25">
        <v>22</v>
      </c>
      <c r="H9" s="25">
        <v>3</v>
      </c>
      <c r="I9" s="25">
        <v>45</v>
      </c>
      <c r="J9" s="25">
        <v>1</v>
      </c>
      <c r="K9" s="25">
        <v>5</v>
      </c>
      <c r="L9" s="25">
        <v>17</v>
      </c>
      <c r="M9" s="25">
        <v>22</v>
      </c>
      <c r="N9" s="32">
        <v>0.45</v>
      </c>
      <c r="O9" s="95"/>
      <c r="P9" s="18" t="s">
        <v>119</v>
      </c>
      <c r="Q9" s="18"/>
      <c r="R9" s="18"/>
      <c r="S9" s="18"/>
      <c r="T9" s="24"/>
      <c r="U9" s="25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76"/>
      <c r="AH9" s="76"/>
      <c r="AI9" s="76"/>
      <c r="AJ9" s="76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97">
        <v>1987</v>
      </c>
      <c r="C10" s="97" t="s">
        <v>62</v>
      </c>
      <c r="D10" s="109" t="s">
        <v>74</v>
      </c>
      <c r="E10" s="98"/>
      <c r="F10" s="98" t="s">
        <v>79</v>
      </c>
      <c r="G10" s="100"/>
      <c r="H10" s="61"/>
      <c r="I10" s="97"/>
      <c r="J10" s="97"/>
      <c r="K10" s="97"/>
      <c r="L10" s="97"/>
      <c r="M10" s="97"/>
      <c r="N10" s="110"/>
      <c r="O10" s="95"/>
      <c r="P10" s="18"/>
      <c r="Q10" s="18"/>
      <c r="R10" s="18"/>
      <c r="S10" s="18"/>
      <c r="T10" s="24"/>
      <c r="U10" s="25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76"/>
      <c r="AH10" s="76"/>
      <c r="AI10" s="76"/>
      <c r="AJ10" s="76"/>
      <c r="AK10" s="24"/>
      <c r="AL10" s="25"/>
      <c r="AM10" s="76"/>
      <c r="AN10" s="76"/>
      <c r="AO10" s="27"/>
      <c r="AP10" s="29"/>
      <c r="AQ10" s="25"/>
      <c r="AR10" s="39"/>
    </row>
    <row r="11" spans="1:44" s="4" customFormat="1" ht="15" customHeight="1" x14ac:dyDescent="0.25">
      <c r="A11" s="2"/>
      <c r="B11" s="97">
        <v>1988</v>
      </c>
      <c r="C11" s="97" t="s">
        <v>65</v>
      </c>
      <c r="D11" s="109" t="s">
        <v>74</v>
      </c>
      <c r="E11" s="98"/>
      <c r="F11" s="98" t="s">
        <v>79</v>
      </c>
      <c r="G11" s="100"/>
      <c r="H11" s="61"/>
      <c r="I11" s="97"/>
      <c r="J11" s="97"/>
      <c r="K11" s="97"/>
      <c r="L11" s="97"/>
      <c r="M11" s="97"/>
      <c r="N11" s="112"/>
      <c r="O11" s="95"/>
      <c r="P11" s="18"/>
      <c r="Q11" s="18"/>
      <c r="R11" s="18"/>
      <c r="S11" s="18"/>
      <c r="T11" s="24"/>
      <c r="U11" s="25"/>
      <c r="V11" s="25"/>
      <c r="W11" s="27"/>
      <c r="X11" s="25"/>
      <c r="Y11" s="25"/>
      <c r="Z11" s="28"/>
      <c r="AA11" s="24"/>
      <c r="AB11" s="18"/>
      <c r="AC11" s="18"/>
      <c r="AD11" s="18"/>
      <c r="AE11" s="18"/>
      <c r="AF11" s="24"/>
      <c r="AG11" s="76"/>
      <c r="AH11" s="76"/>
      <c r="AI11" s="76"/>
      <c r="AJ11" s="76"/>
      <c r="AK11" s="24"/>
      <c r="AL11" s="25">
        <v>1</v>
      </c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1989</v>
      </c>
      <c r="C12" s="25" t="s">
        <v>68</v>
      </c>
      <c r="D12" s="111" t="s">
        <v>74</v>
      </c>
      <c r="E12" s="25">
        <v>22</v>
      </c>
      <c r="F12" s="25">
        <v>2</v>
      </c>
      <c r="G12" s="25">
        <v>43</v>
      </c>
      <c r="H12" s="25">
        <v>5</v>
      </c>
      <c r="I12" s="25">
        <v>77</v>
      </c>
      <c r="J12" s="25">
        <v>1</v>
      </c>
      <c r="K12" s="25">
        <v>7</v>
      </c>
      <c r="L12" s="25">
        <v>24</v>
      </c>
      <c r="M12" s="25">
        <v>45</v>
      </c>
      <c r="N12" s="32">
        <v>0.433</v>
      </c>
      <c r="O12" s="95"/>
      <c r="P12" s="25" t="s">
        <v>65</v>
      </c>
      <c r="Q12" s="18"/>
      <c r="R12" s="18" t="s">
        <v>67</v>
      </c>
      <c r="S12" s="18"/>
      <c r="T12" s="24"/>
      <c r="U12" s="25">
        <v>3</v>
      </c>
      <c r="V12" s="27">
        <v>0</v>
      </c>
      <c r="W12" s="27">
        <v>4</v>
      </c>
      <c r="X12" s="27">
        <v>1</v>
      </c>
      <c r="Y12" s="27">
        <v>10</v>
      </c>
      <c r="Z12" s="28">
        <v>0.52600000000000002</v>
      </c>
      <c r="AA12" s="24"/>
      <c r="AB12" s="18"/>
      <c r="AC12" s="18"/>
      <c r="AD12" s="18"/>
      <c r="AE12" s="18"/>
      <c r="AF12" s="24"/>
      <c r="AG12" s="76" t="s">
        <v>107</v>
      </c>
      <c r="AH12" s="76"/>
      <c r="AI12" s="76"/>
      <c r="AJ12" s="76"/>
      <c r="AK12" s="24"/>
      <c r="AL12" s="25"/>
      <c r="AM12" s="25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1990</v>
      </c>
      <c r="C13" s="25" t="s">
        <v>65</v>
      </c>
      <c r="D13" s="111" t="s">
        <v>74</v>
      </c>
      <c r="E13" s="25">
        <v>26</v>
      </c>
      <c r="F13" s="25">
        <v>2</v>
      </c>
      <c r="G13" s="25">
        <v>60</v>
      </c>
      <c r="H13" s="25">
        <v>7</v>
      </c>
      <c r="I13" s="25">
        <v>112</v>
      </c>
      <c r="J13" s="25">
        <v>0</v>
      </c>
      <c r="K13" s="25">
        <v>11</v>
      </c>
      <c r="L13" s="25">
        <v>39</v>
      </c>
      <c r="M13" s="25">
        <v>62</v>
      </c>
      <c r="N13" s="32">
        <v>0.47099999999999997</v>
      </c>
      <c r="O13" s="95"/>
      <c r="P13" s="25" t="s">
        <v>65</v>
      </c>
      <c r="Q13" s="18"/>
      <c r="R13" s="25" t="s">
        <v>80</v>
      </c>
      <c r="S13" s="18"/>
      <c r="T13" s="24"/>
      <c r="U13" s="25">
        <v>9</v>
      </c>
      <c r="V13" s="27">
        <v>1</v>
      </c>
      <c r="W13" s="27">
        <v>32</v>
      </c>
      <c r="X13" s="27">
        <v>2</v>
      </c>
      <c r="Y13" s="27">
        <v>52</v>
      </c>
      <c r="Z13" s="28">
        <v>0.59799999999999998</v>
      </c>
      <c r="AA13" s="24"/>
      <c r="AB13" s="25" t="s">
        <v>65</v>
      </c>
      <c r="AC13" s="18"/>
      <c r="AD13" s="25" t="s">
        <v>65</v>
      </c>
      <c r="AE13" s="25" t="s">
        <v>65</v>
      </c>
      <c r="AF13" s="24"/>
      <c r="AG13" s="76" t="s">
        <v>108</v>
      </c>
      <c r="AH13" s="76" t="s">
        <v>109</v>
      </c>
      <c r="AI13" s="76"/>
      <c r="AJ13" s="76" t="s">
        <v>110</v>
      </c>
      <c r="AK13" s="24"/>
      <c r="AL13" s="25">
        <v>1</v>
      </c>
      <c r="AM13" s="25"/>
      <c r="AN13" s="25"/>
      <c r="AO13" s="27">
        <v>1</v>
      </c>
      <c r="AP13" s="29"/>
      <c r="AQ13" s="25"/>
      <c r="AR13" s="39"/>
    </row>
    <row r="14" spans="1:44" s="4" customFormat="1" ht="15" customHeight="1" x14ac:dyDescent="0.25">
      <c r="A14" s="2"/>
      <c r="B14" s="113">
        <v>1991</v>
      </c>
      <c r="C14" s="113" t="s">
        <v>80</v>
      </c>
      <c r="D14" s="114" t="s">
        <v>74</v>
      </c>
      <c r="E14" s="113">
        <v>26</v>
      </c>
      <c r="F14" s="25">
        <v>1</v>
      </c>
      <c r="G14" s="25">
        <v>63</v>
      </c>
      <c r="H14" s="25">
        <v>8</v>
      </c>
      <c r="I14" s="25">
        <v>118</v>
      </c>
      <c r="J14" s="25">
        <v>2</v>
      </c>
      <c r="K14" s="25">
        <v>8</v>
      </c>
      <c r="L14" s="113">
        <v>44</v>
      </c>
      <c r="M14" s="113">
        <v>64</v>
      </c>
      <c r="N14" s="32">
        <v>0.49</v>
      </c>
      <c r="O14" s="95"/>
      <c r="P14" s="25" t="s">
        <v>80</v>
      </c>
      <c r="Q14" s="18"/>
      <c r="R14" s="18" t="s">
        <v>67</v>
      </c>
      <c r="S14" s="18"/>
      <c r="T14" s="24"/>
      <c r="U14" s="25">
        <v>7</v>
      </c>
      <c r="V14" s="27">
        <v>0</v>
      </c>
      <c r="W14" s="27">
        <v>3</v>
      </c>
      <c r="X14" s="27">
        <v>0</v>
      </c>
      <c r="Y14" s="27">
        <v>11</v>
      </c>
      <c r="Z14" s="28">
        <v>0.28199999999999997</v>
      </c>
      <c r="AA14" s="24"/>
      <c r="AB14" s="18"/>
      <c r="AC14" s="18"/>
      <c r="AD14" s="18"/>
      <c r="AE14" s="18"/>
      <c r="AF14" s="24"/>
      <c r="AG14" s="76" t="s">
        <v>111</v>
      </c>
      <c r="AH14" s="76" t="s">
        <v>109</v>
      </c>
      <c r="AI14" s="76"/>
      <c r="AJ14" s="76" t="s">
        <v>112</v>
      </c>
      <c r="AK14" s="24"/>
      <c r="AL14" s="25">
        <v>1</v>
      </c>
      <c r="AM14" s="25"/>
      <c r="AN14" s="25"/>
      <c r="AO14" s="27"/>
      <c r="AP14" s="29">
        <v>1</v>
      </c>
      <c r="AQ14" s="25"/>
      <c r="AR14" s="39"/>
    </row>
    <row r="15" spans="1:44" s="4" customFormat="1" ht="15" customHeight="1" x14ac:dyDescent="0.25">
      <c r="A15" s="2"/>
      <c r="B15" s="25">
        <v>1992</v>
      </c>
      <c r="C15" s="25" t="s">
        <v>65</v>
      </c>
      <c r="D15" s="111" t="s">
        <v>74</v>
      </c>
      <c r="E15" s="25">
        <v>25</v>
      </c>
      <c r="F15" s="25">
        <v>1</v>
      </c>
      <c r="G15" s="25">
        <v>30</v>
      </c>
      <c r="H15" s="25">
        <v>3</v>
      </c>
      <c r="I15" s="25">
        <v>63</v>
      </c>
      <c r="J15" s="25">
        <v>0</v>
      </c>
      <c r="K15" s="25">
        <v>6</v>
      </c>
      <c r="L15" s="25">
        <v>26</v>
      </c>
      <c r="M15" s="25">
        <v>31</v>
      </c>
      <c r="N15" s="32">
        <v>0.41399999999999998</v>
      </c>
      <c r="O15" s="95"/>
      <c r="P15" s="18" t="s">
        <v>120</v>
      </c>
      <c r="Q15" s="18"/>
      <c r="R15" s="18"/>
      <c r="S15" s="18"/>
      <c r="T15" s="24"/>
      <c r="U15" s="25">
        <v>7</v>
      </c>
      <c r="V15" s="27">
        <v>0</v>
      </c>
      <c r="W15" s="27">
        <v>18</v>
      </c>
      <c r="X15" s="27">
        <v>0</v>
      </c>
      <c r="Y15" s="27">
        <v>24</v>
      </c>
      <c r="Z15" s="28">
        <v>0.40699999999999997</v>
      </c>
      <c r="AA15" s="24"/>
      <c r="AB15" s="25" t="s">
        <v>65</v>
      </c>
      <c r="AC15" s="18"/>
      <c r="AD15" s="25" t="s">
        <v>80</v>
      </c>
      <c r="AE15" s="18"/>
      <c r="AF15" s="24"/>
      <c r="AG15" s="76" t="s">
        <v>113</v>
      </c>
      <c r="AH15" s="76" t="s">
        <v>114</v>
      </c>
      <c r="AI15" s="76"/>
      <c r="AJ15" s="76" t="s">
        <v>115</v>
      </c>
      <c r="AK15" s="24"/>
      <c r="AL15" s="25"/>
      <c r="AM15" s="25"/>
      <c r="AN15" s="25"/>
      <c r="AO15" s="27">
        <v>1</v>
      </c>
      <c r="AP15" s="29"/>
      <c r="AQ15" s="25"/>
      <c r="AR15" s="39"/>
    </row>
    <row r="16" spans="1:44" s="4" customFormat="1" ht="15" customHeight="1" x14ac:dyDescent="0.25">
      <c r="A16" s="2"/>
      <c r="B16" s="25">
        <v>1993</v>
      </c>
      <c r="C16" s="25" t="s">
        <v>65</v>
      </c>
      <c r="D16" s="111" t="s">
        <v>74</v>
      </c>
      <c r="E16" s="25">
        <v>11</v>
      </c>
      <c r="F16" s="25">
        <v>0</v>
      </c>
      <c r="G16" s="25">
        <v>10</v>
      </c>
      <c r="H16" s="25">
        <v>1</v>
      </c>
      <c r="I16" s="25">
        <v>21</v>
      </c>
      <c r="J16" s="25">
        <v>0</v>
      </c>
      <c r="K16" s="25">
        <v>3</v>
      </c>
      <c r="L16" s="25">
        <v>8</v>
      </c>
      <c r="M16" s="25">
        <v>10</v>
      </c>
      <c r="N16" s="32">
        <v>0.38900000000000001</v>
      </c>
      <c r="O16" s="95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28"/>
      <c r="AA16" s="24"/>
      <c r="AB16" s="18"/>
      <c r="AC16" s="18"/>
      <c r="AD16" s="18"/>
      <c r="AE16" s="18"/>
      <c r="AF16" s="24"/>
      <c r="AG16" s="76"/>
      <c r="AH16" s="76"/>
      <c r="AI16" s="76"/>
      <c r="AJ16" s="76"/>
      <c r="AK16" s="24"/>
      <c r="AL16" s="25"/>
      <c r="AM16" s="25"/>
      <c r="AN16" s="27"/>
      <c r="AO16" s="27">
        <v>1</v>
      </c>
      <c r="AP16" s="29"/>
      <c r="AQ16" s="25"/>
      <c r="AR16" s="39"/>
    </row>
    <row r="17" spans="1:45" s="4" customFormat="1" ht="15" customHeight="1" x14ac:dyDescent="0.25">
      <c r="A17" s="1"/>
      <c r="B17" s="16" t="s">
        <v>7</v>
      </c>
      <c r="C17" s="17"/>
      <c r="D17" s="15"/>
      <c r="E17" s="18">
        <v>153</v>
      </c>
      <c r="F17" s="18">
        <v>6</v>
      </c>
      <c r="G17" s="18">
        <v>232</v>
      </c>
      <c r="H17" s="18">
        <v>29</v>
      </c>
      <c r="I17" s="18">
        <v>455</v>
      </c>
      <c r="J17" s="18">
        <v>8</v>
      </c>
      <c r="K17" s="18">
        <v>45</v>
      </c>
      <c r="L17" s="18">
        <v>164</v>
      </c>
      <c r="M17" s="18">
        <v>238</v>
      </c>
      <c r="N17" s="33">
        <v>0.45300000000000001</v>
      </c>
      <c r="O17" s="78"/>
      <c r="P17" s="66" t="s">
        <v>104</v>
      </c>
      <c r="Q17" s="66" t="s">
        <v>47</v>
      </c>
      <c r="R17" s="66" t="s">
        <v>105</v>
      </c>
      <c r="S17" s="66" t="s">
        <v>47</v>
      </c>
      <c r="T17" s="30"/>
      <c r="U17" s="18">
        <v>26</v>
      </c>
      <c r="V17" s="18">
        <v>1</v>
      </c>
      <c r="W17" s="18">
        <v>57</v>
      </c>
      <c r="X17" s="18">
        <v>3</v>
      </c>
      <c r="Y17" s="18">
        <v>97</v>
      </c>
      <c r="Z17" s="33">
        <v>0.47499999999999998</v>
      </c>
      <c r="AA17" s="78"/>
      <c r="AB17" s="66" t="s">
        <v>106</v>
      </c>
      <c r="AC17" s="66" t="s">
        <v>47</v>
      </c>
      <c r="AD17" s="66" t="s">
        <v>121</v>
      </c>
      <c r="AE17" s="66" t="s">
        <v>123</v>
      </c>
      <c r="AF17" s="24"/>
      <c r="AG17" s="66" t="s">
        <v>116</v>
      </c>
      <c r="AH17" s="66" t="s">
        <v>117</v>
      </c>
      <c r="AI17" s="66" t="s">
        <v>72</v>
      </c>
      <c r="AJ17" s="66" t="s">
        <v>64</v>
      </c>
      <c r="AK17" s="24"/>
      <c r="AL17" s="18">
        <v>3</v>
      </c>
      <c r="AM17" s="18">
        <v>0</v>
      </c>
      <c r="AN17" s="18">
        <v>0</v>
      </c>
      <c r="AO17" s="18">
        <v>3</v>
      </c>
      <c r="AP17" s="18">
        <v>1</v>
      </c>
      <c r="AQ17" s="18">
        <v>0</v>
      </c>
      <c r="AR17" s="39"/>
    </row>
    <row r="18" spans="1:45" s="4" customFormat="1" ht="15" customHeight="1" x14ac:dyDescent="0.25">
      <c r="A18" s="1"/>
      <c r="B18" s="16" t="s">
        <v>136</v>
      </c>
      <c r="C18" s="17"/>
      <c r="D18" s="15"/>
      <c r="E18" s="17"/>
      <c r="F18" s="14"/>
      <c r="G18" s="14"/>
      <c r="H18" s="14"/>
      <c r="I18" s="14"/>
      <c r="J18" s="14"/>
      <c r="K18" s="14"/>
      <c r="L18" s="14"/>
      <c r="M18" s="14"/>
      <c r="N18" s="69"/>
      <c r="O18" s="24"/>
      <c r="P18" s="22"/>
      <c r="Q18" s="20"/>
      <c r="R18" s="70"/>
      <c r="S18" s="71"/>
      <c r="T18" s="24"/>
      <c r="U18" s="17"/>
      <c r="V18" s="14"/>
      <c r="W18" s="14" t="s">
        <v>137</v>
      </c>
      <c r="X18" s="14"/>
      <c r="Y18" s="14"/>
      <c r="Z18" s="15"/>
      <c r="AA18" s="24"/>
      <c r="AB18" s="72"/>
      <c r="AC18" s="73"/>
      <c r="AD18" s="70"/>
      <c r="AE18" s="71"/>
      <c r="AF18" s="24"/>
      <c r="AG18" s="74">
        <v>0.75</v>
      </c>
      <c r="AH18" s="75">
        <v>1</v>
      </c>
      <c r="AI18" s="75">
        <v>0</v>
      </c>
      <c r="AJ18" s="102">
        <v>0.66700000000000004</v>
      </c>
      <c r="AK18" s="24"/>
      <c r="AL18" s="17"/>
      <c r="AM18" s="14"/>
      <c r="AN18" s="14"/>
      <c r="AO18" s="14"/>
      <c r="AP18" s="14"/>
      <c r="AQ18" s="15"/>
      <c r="AR18" s="39"/>
    </row>
    <row r="19" spans="1:45" ht="15" customHeight="1" x14ac:dyDescent="0.25">
      <c r="A19" s="2"/>
      <c r="B19" s="26" t="s">
        <v>2</v>
      </c>
      <c r="C19" s="29"/>
      <c r="D19" s="34">
        <v>535.33333333333326</v>
      </c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5"/>
      <c r="P19" s="24"/>
      <c r="Q19" s="24"/>
      <c r="R19" s="24"/>
      <c r="S19" s="24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24"/>
      <c r="AG19" s="35"/>
      <c r="AH19" s="35"/>
      <c r="AI19" s="35"/>
      <c r="AJ19" s="35"/>
      <c r="AK19" s="24"/>
      <c r="AL19" s="35"/>
      <c r="AM19" s="35"/>
      <c r="AN19" s="35"/>
      <c r="AO19" s="35"/>
      <c r="AP19" s="35"/>
      <c r="AQ19" s="35"/>
      <c r="AR19" s="39"/>
    </row>
    <row r="20" spans="1:45" s="4" customFormat="1" ht="15" customHeight="1" x14ac:dyDescent="0.25">
      <c r="A20" s="2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0"/>
      <c r="P20" s="30"/>
      <c r="Q20" s="30"/>
      <c r="R20" s="30"/>
      <c r="S20" s="30"/>
      <c r="T20" s="30"/>
      <c r="U20" s="35"/>
      <c r="V20" s="38"/>
      <c r="W20" s="35"/>
      <c r="X20" s="35"/>
      <c r="Y20" s="35"/>
      <c r="Z20" s="35"/>
      <c r="AA20" s="35"/>
      <c r="AB20" s="35"/>
      <c r="AC20" s="35"/>
      <c r="AD20" s="35"/>
      <c r="AE20" s="35"/>
      <c r="AF20" s="24"/>
      <c r="AG20" s="35"/>
      <c r="AH20" s="35"/>
      <c r="AI20" s="35"/>
      <c r="AJ20" s="35"/>
      <c r="AK20" s="24"/>
      <c r="AL20" s="35"/>
      <c r="AM20" s="35"/>
      <c r="AN20" s="35"/>
      <c r="AO20" s="35"/>
      <c r="AP20" s="35"/>
      <c r="AQ20" s="35"/>
      <c r="AR20" s="39"/>
    </row>
    <row r="21" spans="1:45" ht="15" customHeight="1" x14ac:dyDescent="0.25">
      <c r="A21" s="2"/>
      <c r="B21" s="22" t="s">
        <v>24</v>
      </c>
      <c r="C21" s="40"/>
      <c r="D21" s="40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35"/>
      <c r="K21" s="18" t="s">
        <v>26</v>
      </c>
      <c r="L21" s="18" t="s">
        <v>27</v>
      </c>
      <c r="M21" s="18" t="s">
        <v>28</v>
      </c>
      <c r="N21" s="18" t="s">
        <v>21</v>
      </c>
      <c r="O21" s="24"/>
      <c r="P21" s="41" t="s">
        <v>29</v>
      </c>
      <c r="Q21" s="12"/>
      <c r="R21" s="12"/>
      <c r="S21" s="12"/>
      <c r="T21" s="42"/>
      <c r="U21" s="42"/>
      <c r="V21" s="42"/>
      <c r="W21" s="42"/>
      <c r="X21" s="42"/>
      <c r="Y21" s="12"/>
      <c r="Z21" s="12"/>
      <c r="AA21" s="12"/>
      <c r="AB21" s="42"/>
      <c r="AC21" s="42"/>
      <c r="AD21" s="12"/>
      <c r="AE21" s="43"/>
      <c r="AF21" s="24"/>
      <c r="AG21" s="41" t="s">
        <v>56</v>
      </c>
      <c r="AH21" s="12"/>
      <c r="AI21" s="42"/>
      <c r="AJ21" s="43"/>
      <c r="AK21" s="24"/>
      <c r="AL21" s="10" t="s">
        <v>57</v>
      </c>
      <c r="AM21" s="12"/>
      <c r="AN21" s="12"/>
      <c r="AO21" s="12"/>
      <c r="AP21" s="12"/>
      <c r="AQ21" s="43"/>
      <c r="AR21" s="39"/>
    </row>
    <row r="22" spans="1:45" ht="15" customHeight="1" x14ac:dyDescent="0.25">
      <c r="A22" s="2"/>
      <c r="B22" s="41" t="s">
        <v>12</v>
      </c>
      <c r="C22" s="12"/>
      <c r="D22" s="43"/>
      <c r="E22" s="25">
        <v>153</v>
      </c>
      <c r="F22" s="25">
        <v>6</v>
      </c>
      <c r="G22" s="25">
        <v>232</v>
      </c>
      <c r="H22" s="25">
        <v>29</v>
      </c>
      <c r="I22" s="25">
        <v>455</v>
      </c>
      <c r="J22" s="35"/>
      <c r="K22" s="44">
        <v>1.5555555555555556</v>
      </c>
      <c r="L22" s="44">
        <v>0.18954248366013071</v>
      </c>
      <c r="M22" s="44">
        <v>2.9738562091503269</v>
      </c>
      <c r="N22" s="32">
        <v>0.45300000000000001</v>
      </c>
      <c r="O22" s="24">
        <f>PRODUCT(I22/N22)</f>
        <v>1004.4150110375276</v>
      </c>
      <c r="P22" s="161" t="s">
        <v>9</v>
      </c>
      <c r="Q22" s="207"/>
      <c r="R22" s="162" t="s">
        <v>82</v>
      </c>
      <c r="S22" s="162"/>
      <c r="T22" s="162"/>
      <c r="U22" s="162"/>
      <c r="V22" s="162"/>
      <c r="W22" s="162"/>
      <c r="X22" s="162"/>
      <c r="Y22" s="208" t="s">
        <v>58</v>
      </c>
      <c r="Z22" s="162"/>
      <c r="AA22" s="162"/>
      <c r="AB22" s="209" t="s">
        <v>87</v>
      </c>
      <c r="AC22" s="209"/>
      <c r="AD22" s="209"/>
      <c r="AE22" s="163"/>
      <c r="AF22" s="24"/>
      <c r="AG22" s="210"/>
      <c r="AH22" s="191"/>
      <c r="AI22" s="162"/>
      <c r="AJ22" s="163"/>
      <c r="AK22" s="24"/>
      <c r="AL22" s="161"/>
      <c r="AM22" s="208"/>
      <c r="AN22" s="162"/>
      <c r="AO22" s="162"/>
      <c r="AP22" s="162"/>
      <c r="AQ22" s="163"/>
      <c r="AR22" s="39"/>
    </row>
    <row r="23" spans="1:45" ht="15" customHeight="1" x14ac:dyDescent="0.25">
      <c r="A23" s="2"/>
      <c r="B23" s="45" t="s">
        <v>14</v>
      </c>
      <c r="C23" s="46"/>
      <c r="D23" s="47"/>
      <c r="E23" s="25">
        <v>26</v>
      </c>
      <c r="F23" s="25">
        <v>1</v>
      </c>
      <c r="G23" s="25">
        <v>57</v>
      </c>
      <c r="H23" s="25">
        <v>3</v>
      </c>
      <c r="I23" s="25">
        <v>97</v>
      </c>
      <c r="J23" s="35"/>
      <c r="K23" s="44">
        <v>2.2307692307692308</v>
      </c>
      <c r="L23" s="44">
        <v>0.11538461538461539</v>
      </c>
      <c r="M23" s="44">
        <v>3.7307692307692308</v>
      </c>
      <c r="N23" s="32">
        <v>0.47499999999999998</v>
      </c>
      <c r="O23" s="24">
        <f>PRODUCT(I23/N23)</f>
        <v>204.21052631578948</v>
      </c>
      <c r="P23" s="210" t="s">
        <v>50</v>
      </c>
      <c r="Q23" s="211"/>
      <c r="R23" s="181" t="s">
        <v>83</v>
      </c>
      <c r="S23" s="181"/>
      <c r="T23" s="181"/>
      <c r="U23" s="181"/>
      <c r="V23" s="181"/>
      <c r="W23" s="181"/>
      <c r="X23" s="181"/>
      <c r="Y23" s="190" t="s">
        <v>85</v>
      </c>
      <c r="Z23" s="181"/>
      <c r="AA23" s="181"/>
      <c r="AB23" s="78" t="s">
        <v>88</v>
      </c>
      <c r="AC23" s="78"/>
      <c r="AD23" s="78"/>
      <c r="AE23" s="192"/>
      <c r="AF23" s="24"/>
      <c r="AG23" s="210"/>
      <c r="AH23" s="189"/>
      <c r="AI23" s="181"/>
      <c r="AJ23" s="192"/>
      <c r="AK23" s="24"/>
      <c r="AL23" s="210"/>
      <c r="AM23" s="190"/>
      <c r="AN23" s="181"/>
      <c r="AO23" s="181"/>
      <c r="AP23" s="181"/>
      <c r="AQ23" s="192"/>
      <c r="AR23" s="39"/>
    </row>
    <row r="24" spans="1:45" ht="15" customHeight="1" x14ac:dyDescent="0.25">
      <c r="A24" s="2"/>
      <c r="B24" s="48" t="s">
        <v>15</v>
      </c>
      <c r="C24" s="49"/>
      <c r="D24" s="50"/>
      <c r="E24" s="31">
        <v>8</v>
      </c>
      <c r="F24" s="31">
        <v>0</v>
      </c>
      <c r="G24" s="31">
        <v>11</v>
      </c>
      <c r="H24" s="31">
        <v>1</v>
      </c>
      <c r="I24" s="31">
        <v>19</v>
      </c>
      <c r="J24" s="35"/>
      <c r="K24" s="51">
        <v>1.375</v>
      </c>
      <c r="L24" s="51">
        <v>0.125</v>
      </c>
      <c r="M24" s="51">
        <v>2.375</v>
      </c>
      <c r="N24" s="52">
        <v>0.59375</v>
      </c>
      <c r="O24" s="24">
        <f>PRODUCT(I24/N24)</f>
        <v>32</v>
      </c>
      <c r="P24" s="210" t="s">
        <v>51</v>
      </c>
      <c r="Q24" s="211"/>
      <c r="R24" s="181" t="s">
        <v>84</v>
      </c>
      <c r="S24" s="181"/>
      <c r="T24" s="181"/>
      <c r="U24" s="181"/>
      <c r="V24" s="181"/>
      <c r="W24" s="181"/>
      <c r="X24" s="181"/>
      <c r="Y24" s="190" t="s">
        <v>86</v>
      </c>
      <c r="Z24" s="181"/>
      <c r="AA24" s="181"/>
      <c r="AB24" s="204" t="s">
        <v>89</v>
      </c>
      <c r="AC24" s="78"/>
      <c r="AD24" s="78"/>
      <c r="AE24" s="192"/>
      <c r="AF24" s="24"/>
      <c r="AG24" s="185"/>
      <c r="AH24" s="189"/>
      <c r="AI24" s="181"/>
      <c r="AJ24" s="192"/>
      <c r="AK24" s="24"/>
      <c r="AL24" s="210"/>
      <c r="AM24" s="190"/>
      <c r="AN24" s="181"/>
      <c r="AO24" s="181"/>
      <c r="AP24" s="181"/>
      <c r="AQ24" s="192"/>
      <c r="AR24" s="39"/>
    </row>
    <row r="25" spans="1:45" ht="15" customHeight="1" x14ac:dyDescent="0.25">
      <c r="A25" s="2"/>
      <c r="B25" s="53" t="s">
        <v>25</v>
      </c>
      <c r="C25" s="54"/>
      <c r="D25" s="55"/>
      <c r="E25" s="18">
        <v>187</v>
      </c>
      <c r="F25" s="18">
        <v>7</v>
      </c>
      <c r="G25" s="18">
        <v>300</v>
      </c>
      <c r="H25" s="18">
        <v>33</v>
      </c>
      <c r="I25" s="18">
        <v>571</v>
      </c>
      <c r="J25" s="35"/>
      <c r="K25" s="56">
        <v>1.641711229946524</v>
      </c>
      <c r="L25" s="56">
        <v>0.17647058823529413</v>
      </c>
      <c r="M25" s="56">
        <v>3.0534759358288772</v>
      </c>
      <c r="N25" s="33">
        <f>PRODUCT(I25/O25)</f>
        <v>0.46025168981942788</v>
      </c>
      <c r="O25" s="24">
        <f>SUM(O22:O24)</f>
        <v>1240.6255373533172</v>
      </c>
      <c r="P25" s="195" t="s">
        <v>10</v>
      </c>
      <c r="Q25" s="212"/>
      <c r="R25" s="196"/>
      <c r="S25" s="196"/>
      <c r="T25" s="196"/>
      <c r="U25" s="196"/>
      <c r="V25" s="196"/>
      <c r="W25" s="196"/>
      <c r="X25" s="196"/>
      <c r="Y25" s="213"/>
      <c r="Z25" s="213"/>
      <c r="AA25" s="213"/>
      <c r="AB25" s="196"/>
      <c r="AC25" s="214"/>
      <c r="AD25" s="215"/>
      <c r="AE25" s="199"/>
      <c r="AF25" s="24"/>
      <c r="AG25" s="121"/>
      <c r="AH25" s="214"/>
      <c r="AI25" s="216"/>
      <c r="AJ25" s="199"/>
      <c r="AK25" s="24"/>
      <c r="AL25" s="195"/>
      <c r="AM25" s="213"/>
      <c r="AN25" s="196"/>
      <c r="AO25" s="196"/>
      <c r="AP25" s="196"/>
      <c r="AQ25" s="199"/>
      <c r="AR25" s="39"/>
    </row>
    <row r="26" spans="1:45" ht="15" customHeight="1" x14ac:dyDescent="0.25">
      <c r="A26" s="2"/>
      <c r="B26" s="37"/>
      <c r="C26" s="37"/>
      <c r="D26" s="37"/>
      <c r="E26" s="37"/>
      <c r="F26" s="37"/>
      <c r="G26" s="37"/>
      <c r="H26" s="37"/>
      <c r="I26" s="37"/>
      <c r="J26" s="35"/>
      <c r="K26" s="37"/>
      <c r="L26" s="37"/>
      <c r="M26" s="37"/>
      <c r="N26" s="36"/>
      <c r="O26" s="24">
        <f>SUM(O23:O25)</f>
        <v>1476.8360636691068</v>
      </c>
      <c r="P26" s="35"/>
      <c r="Q26" s="38"/>
      <c r="R26" s="35"/>
      <c r="S26" s="35"/>
      <c r="T26" s="24"/>
      <c r="U26" s="24"/>
      <c r="V26" s="38"/>
      <c r="W26" s="35"/>
      <c r="X26" s="35"/>
      <c r="Y26" s="24"/>
      <c r="Z26" s="24"/>
      <c r="AA26" s="24"/>
      <c r="AB26" s="24"/>
      <c r="AC26" s="24"/>
      <c r="AD26" s="24"/>
      <c r="AE26" s="24"/>
      <c r="AF26" s="24"/>
      <c r="AG26" s="24"/>
      <c r="AH26" s="57"/>
      <c r="AI26" s="35"/>
      <c r="AJ26" s="35"/>
      <c r="AK26" s="24"/>
      <c r="AL26" s="35"/>
      <c r="AM26" s="35"/>
      <c r="AN26" s="35"/>
      <c r="AO26" s="35"/>
      <c r="AP26" s="35"/>
      <c r="AQ26" s="35"/>
      <c r="AR26" s="39"/>
    </row>
    <row r="27" spans="1:45" ht="15" customHeight="1" x14ac:dyDescent="0.25">
      <c r="A27" s="2"/>
      <c r="B27" s="41" t="s">
        <v>124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6"/>
      <c r="O27" s="11"/>
      <c r="P27" s="12"/>
      <c r="Q27" s="12"/>
      <c r="R27" s="12"/>
      <c r="S27" s="12"/>
      <c r="T27" s="11"/>
      <c r="U27" s="11"/>
      <c r="V27" s="12"/>
      <c r="W27" s="12"/>
      <c r="X27" s="12"/>
      <c r="Y27" s="11"/>
      <c r="Z27" s="11"/>
      <c r="AA27" s="11"/>
      <c r="AB27" s="11"/>
      <c r="AC27" s="11"/>
      <c r="AD27" s="11"/>
      <c r="AE27" s="11"/>
      <c r="AF27" s="11"/>
      <c r="AG27" s="11"/>
      <c r="AH27" s="117"/>
      <c r="AI27" s="12"/>
      <c r="AJ27" s="12"/>
      <c r="AK27" s="11"/>
      <c r="AL27" s="12"/>
      <c r="AM27" s="12"/>
      <c r="AN27" s="12"/>
      <c r="AO27" s="12"/>
      <c r="AP27" s="12"/>
      <c r="AQ27" s="43"/>
      <c r="AR27" s="39"/>
    </row>
    <row r="28" spans="1:45" ht="15" customHeight="1" x14ac:dyDescent="0.25">
      <c r="A28" s="2"/>
      <c r="B28" s="38"/>
      <c r="C28" s="38"/>
      <c r="D28" s="38"/>
      <c r="E28" s="38"/>
      <c r="F28" s="38"/>
      <c r="G28" s="38"/>
      <c r="H28" s="38"/>
      <c r="I28" s="38"/>
      <c r="J28" s="35"/>
      <c r="K28" s="38"/>
      <c r="L28" s="38"/>
      <c r="M28" s="38"/>
      <c r="N28" s="36"/>
      <c r="O28" s="24"/>
      <c r="P28" s="35"/>
      <c r="Q28" s="38"/>
      <c r="R28" s="35"/>
      <c r="S28" s="35"/>
      <c r="T28" s="24"/>
      <c r="U28" s="24"/>
      <c r="V28" s="38"/>
      <c r="W28" s="35"/>
      <c r="X28" s="35"/>
      <c r="Y28" s="24"/>
      <c r="Z28" s="24"/>
      <c r="AA28" s="24"/>
      <c r="AB28" s="24"/>
      <c r="AC28" s="24"/>
      <c r="AD28" s="24"/>
      <c r="AE28" s="24"/>
      <c r="AF28" s="24"/>
      <c r="AG28" s="24"/>
      <c r="AH28" s="57"/>
      <c r="AI28" s="35"/>
      <c r="AJ28" s="35"/>
      <c r="AK28" s="24"/>
      <c r="AL28" s="35"/>
      <c r="AM28" s="35"/>
      <c r="AN28" s="35"/>
      <c r="AO28" s="35"/>
      <c r="AP28" s="35"/>
      <c r="AQ28" s="35"/>
      <c r="AR28" s="39"/>
    </row>
    <row r="29" spans="1:45" ht="15" customHeight="1" x14ac:dyDescent="0.2">
      <c r="A29" s="2"/>
      <c r="B29" s="35" t="s">
        <v>60</v>
      </c>
      <c r="C29" s="35"/>
      <c r="D29" s="35" t="s">
        <v>81</v>
      </c>
      <c r="E29" s="35"/>
      <c r="F29" s="35"/>
      <c r="G29" s="35"/>
      <c r="H29" s="35"/>
      <c r="I29" s="35"/>
      <c r="J29" s="35"/>
      <c r="K29" s="35"/>
      <c r="L29" s="35"/>
      <c r="M29" s="35"/>
      <c r="N29" s="36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ht="15" customHeight="1" x14ac:dyDescent="0.2">
      <c r="A30" s="2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</row>
    <row r="31" spans="1:45" ht="14.25" x14ac:dyDescent="0.2">
      <c r="A31" s="2"/>
      <c r="B31" s="173" t="s">
        <v>138</v>
      </c>
      <c r="C31" s="174"/>
      <c r="D31" s="174"/>
      <c r="E31" s="174"/>
      <c r="F31" s="174" t="s">
        <v>139</v>
      </c>
      <c r="G31" s="174" t="s">
        <v>3</v>
      </c>
      <c r="H31" s="174" t="s">
        <v>5</v>
      </c>
      <c r="I31" s="174" t="s">
        <v>6</v>
      </c>
      <c r="J31" s="174" t="s">
        <v>140</v>
      </c>
      <c r="K31" s="175" t="s">
        <v>16</v>
      </c>
      <c r="L31" s="35"/>
      <c r="M31" s="176" t="s">
        <v>141</v>
      </c>
      <c r="N31" s="177"/>
      <c r="O31" s="177"/>
      <c r="P31" s="174" t="s">
        <v>3</v>
      </c>
      <c r="Q31" s="174" t="s">
        <v>5</v>
      </c>
      <c r="R31" s="174" t="s">
        <v>6</v>
      </c>
      <c r="S31" s="174" t="s">
        <v>140</v>
      </c>
      <c r="T31" s="177"/>
      <c r="U31" s="175" t="s">
        <v>16</v>
      </c>
      <c r="V31" s="35"/>
      <c r="W31" s="176" t="s">
        <v>142</v>
      </c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8"/>
      <c r="AI31" s="179" t="s">
        <v>238</v>
      </c>
      <c r="AJ31" s="118"/>
      <c r="AK31" s="118"/>
      <c r="AL31" s="118"/>
      <c r="AM31" s="177"/>
      <c r="AN31" s="177"/>
      <c r="AO31" s="177"/>
      <c r="AP31" s="177"/>
      <c r="AQ31" s="142"/>
      <c r="AR31" s="24"/>
      <c r="AS31" s="24"/>
    </row>
    <row r="32" spans="1:45" ht="15" customHeight="1" x14ac:dyDescent="0.2">
      <c r="A32" s="2"/>
      <c r="B32" s="180">
        <v>1984</v>
      </c>
      <c r="C32" s="78" t="s">
        <v>68</v>
      </c>
      <c r="D32" s="181" t="s">
        <v>74</v>
      </c>
      <c r="E32" s="78"/>
      <c r="F32" s="78">
        <v>25</v>
      </c>
      <c r="G32" s="78">
        <v>18</v>
      </c>
      <c r="H32" s="182">
        <f t="shared" ref="H32:H37" si="0">PRODUCT((F7+G7)/E7)</f>
        <v>0.22222222222222221</v>
      </c>
      <c r="I32" s="182">
        <f t="shared" ref="I32:I37" si="1">PRODUCT(H7/E7)</f>
        <v>0.1111111111111111</v>
      </c>
      <c r="J32" s="182">
        <f t="shared" ref="J32:J37" si="2">PRODUCT(F7+G7+H7)/E7</f>
        <v>0.33333333333333331</v>
      </c>
      <c r="K32" s="188">
        <f t="shared" ref="K32:K37" si="3">PRODUCT(I7/E7)</f>
        <v>1.0555555555555556</v>
      </c>
      <c r="L32" s="38"/>
      <c r="M32" s="185" t="s">
        <v>143</v>
      </c>
      <c r="N32" s="78"/>
      <c r="O32" s="78">
        <v>20</v>
      </c>
      <c r="P32" s="186" t="s">
        <v>200</v>
      </c>
      <c r="Q32" s="186" t="s">
        <v>171</v>
      </c>
      <c r="R32" s="186" t="s">
        <v>181</v>
      </c>
      <c r="S32" s="186" t="s">
        <v>191</v>
      </c>
      <c r="T32" s="187"/>
      <c r="U32" s="188" t="s">
        <v>209</v>
      </c>
      <c r="V32" s="38"/>
      <c r="W32" s="185" t="s">
        <v>170</v>
      </c>
      <c r="X32" s="189"/>
      <c r="Y32" s="189"/>
      <c r="Z32" s="181"/>
      <c r="AA32" s="181"/>
      <c r="AB32" s="181"/>
      <c r="AC32" s="189"/>
      <c r="AD32" s="181"/>
      <c r="AE32" s="181"/>
      <c r="AF32" s="181"/>
      <c r="AG32" s="189"/>
      <c r="AH32" s="192"/>
      <c r="AI32" s="78">
        <v>7640</v>
      </c>
      <c r="AJ32" s="191" t="s">
        <v>231</v>
      </c>
      <c r="AK32" s="181"/>
      <c r="AL32" s="181"/>
      <c r="AM32" s="181"/>
      <c r="AN32" s="181"/>
      <c r="AO32" s="181"/>
      <c r="AP32" s="181"/>
      <c r="AQ32" s="192"/>
      <c r="AR32" s="24"/>
      <c r="AS32" s="24"/>
    </row>
    <row r="33" spans="1:45" ht="15" customHeight="1" x14ac:dyDescent="0.2">
      <c r="A33" s="2"/>
      <c r="B33" s="180">
        <v>1985</v>
      </c>
      <c r="C33" s="78" t="s">
        <v>71</v>
      </c>
      <c r="D33" s="181" t="s">
        <v>74</v>
      </c>
      <c r="E33" s="78"/>
      <c r="F33" s="78">
        <v>26</v>
      </c>
      <c r="G33" s="78">
        <v>4</v>
      </c>
      <c r="H33" s="182">
        <f t="shared" si="0"/>
        <v>0</v>
      </c>
      <c r="I33" s="182">
        <f t="shared" si="1"/>
        <v>0</v>
      </c>
      <c r="J33" s="182">
        <f t="shared" si="2"/>
        <v>0</v>
      </c>
      <c r="K33" s="188">
        <f t="shared" si="3"/>
        <v>0</v>
      </c>
      <c r="L33" s="38"/>
      <c r="M33" s="185" t="s">
        <v>144</v>
      </c>
      <c r="N33" s="78"/>
      <c r="O33" s="78">
        <v>20</v>
      </c>
      <c r="P33" s="186" t="s">
        <v>201</v>
      </c>
      <c r="Q33" s="186" t="s">
        <v>172</v>
      </c>
      <c r="R33" s="186" t="s">
        <v>182</v>
      </c>
      <c r="S33" s="186" t="s">
        <v>192</v>
      </c>
      <c r="T33" s="187"/>
      <c r="U33" s="188" t="s">
        <v>210</v>
      </c>
      <c r="V33" s="38"/>
      <c r="W33" s="193" t="s">
        <v>145</v>
      </c>
      <c r="X33" s="189"/>
      <c r="Y33" s="194" t="s">
        <v>168</v>
      </c>
      <c r="Z33" s="194"/>
      <c r="AA33" s="194"/>
      <c r="AB33" s="194"/>
      <c r="AC33" s="194"/>
      <c r="AD33" s="194"/>
      <c r="AE33" s="194"/>
      <c r="AF33" s="194"/>
      <c r="AG33" s="194" t="s">
        <v>169</v>
      </c>
      <c r="AH33" s="188">
        <v>1.6528925619834711</v>
      </c>
      <c r="AI33" s="78">
        <v>6048</v>
      </c>
      <c r="AJ33" s="181" t="s">
        <v>232</v>
      </c>
      <c r="AK33" s="181"/>
      <c r="AL33" s="181"/>
      <c r="AM33" s="181"/>
      <c r="AN33" s="181"/>
      <c r="AO33" s="181"/>
      <c r="AP33" s="181"/>
      <c r="AQ33" s="192"/>
      <c r="AR33" s="24"/>
      <c r="AS33" s="24"/>
    </row>
    <row r="34" spans="1:45" ht="15" customHeight="1" x14ac:dyDescent="0.2">
      <c r="A34" s="2"/>
      <c r="B34" s="180">
        <v>1986</v>
      </c>
      <c r="C34" s="78" t="s">
        <v>73</v>
      </c>
      <c r="D34" s="181" t="s">
        <v>74</v>
      </c>
      <c r="E34" s="78"/>
      <c r="F34" s="78">
        <v>27</v>
      </c>
      <c r="G34" s="78">
        <v>21</v>
      </c>
      <c r="H34" s="182">
        <f t="shared" si="0"/>
        <v>1.0476190476190477</v>
      </c>
      <c r="I34" s="182">
        <f t="shared" si="1"/>
        <v>0.14285714285714285</v>
      </c>
      <c r="J34" s="182">
        <f t="shared" si="2"/>
        <v>1.1904761904761905</v>
      </c>
      <c r="K34" s="188">
        <f t="shared" si="3"/>
        <v>2.1428571428571428</v>
      </c>
      <c r="L34" s="38"/>
      <c r="M34" s="185" t="s">
        <v>146</v>
      </c>
      <c r="N34" s="78"/>
      <c r="O34" s="78">
        <v>21</v>
      </c>
      <c r="P34" s="186" t="s">
        <v>202</v>
      </c>
      <c r="Q34" s="186" t="s">
        <v>173</v>
      </c>
      <c r="R34" s="186" t="s">
        <v>183</v>
      </c>
      <c r="S34" s="186" t="s">
        <v>193</v>
      </c>
      <c r="T34" s="182"/>
      <c r="U34" s="188" t="s">
        <v>211</v>
      </c>
      <c r="V34" s="38"/>
      <c r="W34" s="193"/>
      <c r="X34" s="189"/>
      <c r="Y34" s="189"/>
      <c r="Z34" s="181"/>
      <c r="AA34" s="181"/>
      <c r="AB34" s="181"/>
      <c r="AC34" s="189"/>
      <c r="AD34" s="181"/>
      <c r="AE34" s="181"/>
      <c r="AF34" s="181"/>
      <c r="AG34" s="189"/>
      <c r="AH34" s="192"/>
      <c r="AI34" s="78">
        <v>5673</v>
      </c>
      <c r="AJ34" s="181" t="s">
        <v>233</v>
      </c>
      <c r="AK34" s="181"/>
      <c r="AL34" s="181"/>
      <c r="AM34" s="189"/>
      <c r="AN34" s="181"/>
      <c r="AO34" s="181"/>
      <c r="AP34" s="181"/>
      <c r="AQ34" s="192"/>
      <c r="AR34" s="24"/>
      <c r="AS34" s="24"/>
    </row>
    <row r="35" spans="1:45" ht="15" customHeight="1" x14ac:dyDescent="0.2">
      <c r="A35" s="2"/>
      <c r="B35" s="180">
        <v>1987</v>
      </c>
      <c r="C35" s="78"/>
      <c r="D35" s="181"/>
      <c r="E35" s="78"/>
      <c r="F35" s="78">
        <v>28</v>
      </c>
      <c r="G35" s="78"/>
      <c r="H35" s="182"/>
      <c r="I35" s="182"/>
      <c r="J35" s="182"/>
      <c r="K35" s="188"/>
      <c r="L35" s="38"/>
      <c r="M35" s="185" t="s">
        <v>148</v>
      </c>
      <c r="N35" s="78"/>
      <c r="O35" s="78"/>
      <c r="P35" s="186" t="s">
        <v>203</v>
      </c>
      <c r="Q35" s="186" t="s">
        <v>174</v>
      </c>
      <c r="R35" s="186" t="s">
        <v>184</v>
      </c>
      <c r="S35" s="186" t="s">
        <v>194</v>
      </c>
      <c r="T35" s="182"/>
      <c r="U35" s="188" t="s">
        <v>212</v>
      </c>
      <c r="V35" s="38"/>
      <c r="W35" s="193"/>
      <c r="X35" s="189"/>
      <c r="Y35" s="189"/>
      <c r="Z35" s="181"/>
      <c r="AA35" s="181"/>
      <c r="AB35" s="181"/>
      <c r="AC35" s="189"/>
      <c r="AD35" s="181"/>
      <c r="AE35" s="181"/>
      <c r="AF35" s="181"/>
      <c r="AG35" s="189"/>
      <c r="AH35" s="192"/>
      <c r="AI35" s="78">
        <v>5474</v>
      </c>
      <c r="AJ35" s="181" t="s">
        <v>234</v>
      </c>
      <c r="AK35" s="181"/>
      <c r="AL35" s="181"/>
      <c r="AM35" s="189"/>
      <c r="AN35" s="181"/>
      <c r="AO35" s="181"/>
      <c r="AP35" s="181"/>
      <c r="AQ35" s="192"/>
      <c r="AR35" s="24"/>
      <c r="AS35" s="24"/>
    </row>
    <row r="36" spans="1:45" ht="15" customHeight="1" x14ac:dyDescent="0.2">
      <c r="A36" s="2"/>
      <c r="B36" s="180">
        <v>1988</v>
      </c>
      <c r="C36" s="78"/>
      <c r="D36" s="181"/>
      <c r="E36" s="78"/>
      <c r="F36" s="78">
        <v>29</v>
      </c>
      <c r="G36" s="78"/>
      <c r="H36" s="182"/>
      <c r="I36" s="182"/>
      <c r="J36" s="182"/>
      <c r="K36" s="188"/>
      <c r="L36" s="38"/>
      <c r="M36" s="185" t="s">
        <v>149</v>
      </c>
      <c r="N36" s="78"/>
      <c r="O36" s="78"/>
      <c r="P36" s="186" t="s">
        <v>204</v>
      </c>
      <c r="Q36" s="186" t="s">
        <v>175</v>
      </c>
      <c r="R36" s="186" t="s">
        <v>185</v>
      </c>
      <c r="S36" s="186" t="s">
        <v>195</v>
      </c>
      <c r="T36" s="182"/>
      <c r="U36" s="188" t="s">
        <v>213</v>
      </c>
      <c r="V36" s="38"/>
      <c r="W36" s="193"/>
      <c r="X36" s="189"/>
      <c r="Y36" s="189"/>
      <c r="Z36" s="181"/>
      <c r="AA36" s="181"/>
      <c r="AB36" s="181"/>
      <c r="AC36" s="189"/>
      <c r="AD36" s="181"/>
      <c r="AE36" s="181"/>
      <c r="AF36" s="181"/>
      <c r="AG36" s="189"/>
      <c r="AH36" s="192"/>
      <c r="AI36" s="78">
        <v>5461</v>
      </c>
      <c r="AJ36" s="181" t="s">
        <v>235</v>
      </c>
      <c r="AK36" s="181"/>
      <c r="AL36" s="181"/>
      <c r="AM36" s="189"/>
      <c r="AN36" s="181"/>
      <c r="AO36" s="181"/>
      <c r="AP36" s="181"/>
      <c r="AQ36" s="192"/>
      <c r="AR36" s="24"/>
      <c r="AS36" s="24"/>
    </row>
    <row r="37" spans="1:45" ht="15" customHeight="1" x14ac:dyDescent="0.2">
      <c r="A37" s="2"/>
      <c r="B37" s="180">
        <v>1989</v>
      </c>
      <c r="C37" s="78" t="s">
        <v>68</v>
      </c>
      <c r="D37" s="181" t="s">
        <v>74</v>
      </c>
      <c r="E37" s="78"/>
      <c r="F37" s="78">
        <v>30</v>
      </c>
      <c r="G37" s="78">
        <v>22</v>
      </c>
      <c r="H37" s="182">
        <f t="shared" si="0"/>
        <v>2.0454545454545454</v>
      </c>
      <c r="I37" s="182">
        <f t="shared" si="1"/>
        <v>0.22727272727272727</v>
      </c>
      <c r="J37" s="182">
        <f t="shared" si="2"/>
        <v>2.2727272727272729</v>
      </c>
      <c r="K37" s="188">
        <f t="shared" si="3"/>
        <v>3.5</v>
      </c>
      <c r="L37" s="38"/>
      <c r="M37" s="185" t="s">
        <v>150</v>
      </c>
      <c r="N37" s="78"/>
      <c r="O37" s="78"/>
      <c r="P37" s="186" t="s">
        <v>147</v>
      </c>
      <c r="Q37" s="186" t="s">
        <v>176</v>
      </c>
      <c r="R37" s="186" t="s">
        <v>186</v>
      </c>
      <c r="S37" s="186" t="s">
        <v>196</v>
      </c>
      <c r="T37" s="182"/>
      <c r="U37" s="188" t="s">
        <v>214</v>
      </c>
      <c r="V37" s="38"/>
      <c r="W37" s="193"/>
      <c r="X37" s="189"/>
      <c r="Y37" s="189"/>
      <c r="Z37" s="181"/>
      <c r="AA37" s="181"/>
      <c r="AB37" s="181"/>
      <c r="AC37" s="189"/>
      <c r="AD37" s="181"/>
      <c r="AE37" s="181"/>
      <c r="AF37" s="181"/>
      <c r="AG37" s="189"/>
      <c r="AH37" s="192"/>
      <c r="AI37" s="78">
        <v>5308</v>
      </c>
      <c r="AJ37" s="181" t="s">
        <v>236</v>
      </c>
      <c r="AK37" s="181"/>
      <c r="AL37" s="181"/>
      <c r="AM37" s="189"/>
      <c r="AN37" s="181"/>
      <c r="AO37" s="181"/>
      <c r="AP37" s="181"/>
      <c r="AQ37" s="192"/>
      <c r="AR37" s="24"/>
      <c r="AS37" s="24"/>
    </row>
    <row r="38" spans="1:45" ht="15" customHeight="1" x14ac:dyDescent="0.2">
      <c r="A38" s="2"/>
      <c r="B38" s="180">
        <v>1990</v>
      </c>
      <c r="C38" s="78" t="s">
        <v>65</v>
      </c>
      <c r="D38" s="181" t="s">
        <v>74</v>
      </c>
      <c r="E38" s="78"/>
      <c r="F38" s="78">
        <v>31</v>
      </c>
      <c r="G38" s="78">
        <v>26</v>
      </c>
      <c r="H38" s="182">
        <f>PRODUCT((F13+G13)/E13)</f>
        <v>2.3846153846153846</v>
      </c>
      <c r="I38" s="182">
        <f>PRODUCT(H13/E13)</f>
        <v>0.26923076923076922</v>
      </c>
      <c r="J38" s="182">
        <f>PRODUCT(F13+G13+H13)/E13</f>
        <v>2.6538461538461537</v>
      </c>
      <c r="K38" s="188">
        <f>PRODUCT(I13/E13)</f>
        <v>4.3076923076923075</v>
      </c>
      <c r="L38" s="38"/>
      <c r="M38" s="185" t="s">
        <v>152</v>
      </c>
      <c r="N38" s="78"/>
      <c r="O38" s="78"/>
      <c r="P38" s="186" t="s">
        <v>205</v>
      </c>
      <c r="Q38" s="186" t="s">
        <v>177</v>
      </c>
      <c r="R38" s="186" t="s">
        <v>187</v>
      </c>
      <c r="S38" s="186" t="s">
        <v>197</v>
      </c>
      <c r="T38" s="182"/>
      <c r="U38" s="188" t="s">
        <v>215</v>
      </c>
      <c r="V38" s="38"/>
      <c r="W38" s="193"/>
      <c r="X38" s="189"/>
      <c r="Y38" s="189"/>
      <c r="Z38" s="181"/>
      <c r="AA38" s="181"/>
      <c r="AB38" s="181"/>
      <c r="AC38" s="189"/>
      <c r="AD38" s="181"/>
      <c r="AE38" s="181"/>
      <c r="AF38" s="181"/>
      <c r="AG38" s="189"/>
      <c r="AH38" s="192"/>
      <c r="AI38" s="78">
        <v>5014</v>
      </c>
      <c r="AJ38" s="181" t="s">
        <v>237</v>
      </c>
      <c r="AK38" s="181"/>
      <c r="AL38" s="181"/>
      <c r="AM38" s="189"/>
      <c r="AN38" s="181"/>
      <c r="AO38" s="181"/>
      <c r="AP38" s="181"/>
      <c r="AQ38" s="192"/>
      <c r="AR38" s="24"/>
      <c r="AS38" s="24"/>
    </row>
    <row r="39" spans="1:45" ht="15" customHeight="1" x14ac:dyDescent="0.2">
      <c r="A39" s="2"/>
      <c r="B39" s="180">
        <v>1991</v>
      </c>
      <c r="C39" s="78" t="s">
        <v>80</v>
      </c>
      <c r="D39" s="181" t="s">
        <v>74</v>
      </c>
      <c r="E39" s="78"/>
      <c r="F39" s="78">
        <v>32</v>
      </c>
      <c r="G39" s="78">
        <v>26</v>
      </c>
      <c r="H39" s="183">
        <f t="shared" ref="H39:H41" si="4">PRODUCT((F14+G14)/E14)</f>
        <v>2.4615384615384617</v>
      </c>
      <c r="I39" s="183">
        <f t="shared" ref="I39:I41" si="5">PRODUCT(H14/E14)</f>
        <v>0.30769230769230771</v>
      </c>
      <c r="J39" s="183">
        <f t="shared" ref="J39:J41" si="6">PRODUCT(F14+G14+H14)/E14</f>
        <v>2.7692307692307692</v>
      </c>
      <c r="K39" s="184">
        <f t="shared" ref="K39:K41" si="7">PRODUCT(I14/E14)</f>
        <v>4.5384615384615383</v>
      </c>
      <c r="L39" s="38"/>
      <c r="M39" s="185" t="s">
        <v>153</v>
      </c>
      <c r="N39" s="78"/>
      <c r="O39" s="78"/>
      <c r="P39" s="186" t="s">
        <v>206</v>
      </c>
      <c r="Q39" s="186" t="s">
        <v>178</v>
      </c>
      <c r="R39" s="186" t="s">
        <v>188</v>
      </c>
      <c r="S39" s="186" t="s">
        <v>198</v>
      </c>
      <c r="T39" s="182"/>
      <c r="U39" s="188" t="s">
        <v>154</v>
      </c>
      <c r="V39" s="38"/>
      <c r="W39" s="193"/>
      <c r="X39" s="189"/>
      <c r="Y39" s="189"/>
      <c r="Z39" s="181"/>
      <c r="AA39" s="181"/>
      <c r="AB39" s="181"/>
      <c r="AC39" s="189"/>
      <c r="AD39" s="181"/>
      <c r="AE39" s="181"/>
      <c r="AF39" s="181"/>
      <c r="AG39" s="189"/>
      <c r="AH39" s="192"/>
      <c r="AI39" s="78"/>
      <c r="AJ39" s="181"/>
      <c r="AK39" s="181"/>
      <c r="AL39" s="181"/>
      <c r="AM39" s="189"/>
      <c r="AN39" s="181"/>
      <c r="AO39" s="181"/>
      <c r="AP39" s="181"/>
      <c r="AQ39" s="192"/>
      <c r="AR39" s="24"/>
      <c r="AS39" s="24"/>
    </row>
    <row r="40" spans="1:45" ht="15" customHeight="1" x14ac:dyDescent="0.2">
      <c r="A40" s="2"/>
      <c r="B40" s="180">
        <v>1992</v>
      </c>
      <c r="C40" s="78" t="s">
        <v>65</v>
      </c>
      <c r="D40" s="181" t="s">
        <v>74</v>
      </c>
      <c r="E40" s="78"/>
      <c r="F40" s="78">
        <v>33</v>
      </c>
      <c r="G40" s="78">
        <v>25</v>
      </c>
      <c r="H40" s="182">
        <f t="shared" si="4"/>
        <v>1.24</v>
      </c>
      <c r="I40" s="182">
        <f t="shared" si="5"/>
        <v>0.12</v>
      </c>
      <c r="J40" s="182">
        <f t="shared" si="6"/>
        <v>1.36</v>
      </c>
      <c r="K40" s="188">
        <f t="shared" si="7"/>
        <v>2.52</v>
      </c>
      <c r="L40" s="38"/>
      <c r="M40" s="185" t="s">
        <v>155</v>
      </c>
      <c r="N40" s="78"/>
      <c r="O40" s="78"/>
      <c r="P40" s="186" t="s">
        <v>207</v>
      </c>
      <c r="Q40" s="186" t="s">
        <v>179</v>
      </c>
      <c r="R40" s="186" t="s">
        <v>189</v>
      </c>
      <c r="S40" s="186" t="s">
        <v>199</v>
      </c>
      <c r="T40" s="183"/>
      <c r="U40" s="184" t="s">
        <v>216</v>
      </c>
      <c r="V40" s="38"/>
      <c r="W40" s="193"/>
      <c r="X40" s="189"/>
      <c r="Y40" s="189"/>
      <c r="Z40" s="181"/>
      <c r="AA40" s="181"/>
      <c r="AB40" s="181"/>
      <c r="AC40" s="189"/>
      <c r="AD40" s="181"/>
      <c r="AE40" s="181"/>
      <c r="AF40" s="181"/>
      <c r="AG40" s="189"/>
      <c r="AH40" s="192"/>
      <c r="AI40" s="181"/>
      <c r="AJ40" s="181"/>
      <c r="AK40" s="181"/>
      <c r="AL40" s="181"/>
      <c r="AM40" s="189"/>
      <c r="AN40" s="181"/>
      <c r="AO40" s="181"/>
      <c r="AP40" s="181"/>
      <c r="AQ40" s="192"/>
      <c r="AR40" s="24"/>
      <c r="AS40" s="24"/>
    </row>
    <row r="41" spans="1:45" ht="15" customHeight="1" x14ac:dyDescent="0.2">
      <c r="A41" s="2"/>
      <c r="B41" s="180">
        <v>1993</v>
      </c>
      <c r="C41" s="78" t="s">
        <v>65</v>
      </c>
      <c r="D41" s="181" t="s">
        <v>74</v>
      </c>
      <c r="E41" s="78"/>
      <c r="F41" s="78">
        <v>34</v>
      </c>
      <c r="G41" s="78">
        <v>11</v>
      </c>
      <c r="H41" s="182">
        <f t="shared" si="4"/>
        <v>0.90909090909090906</v>
      </c>
      <c r="I41" s="182">
        <f t="shared" si="5"/>
        <v>9.0909090909090912E-2</v>
      </c>
      <c r="J41" s="182">
        <f t="shared" si="6"/>
        <v>1</v>
      </c>
      <c r="K41" s="188">
        <f t="shared" si="7"/>
        <v>1.9090909090909092</v>
      </c>
      <c r="L41" s="38"/>
      <c r="M41" s="185" t="s">
        <v>156</v>
      </c>
      <c r="N41" s="78"/>
      <c r="O41" s="78"/>
      <c r="P41" s="6" t="s">
        <v>208</v>
      </c>
      <c r="Q41" s="6" t="s">
        <v>180</v>
      </c>
      <c r="R41" s="6" t="s">
        <v>190</v>
      </c>
      <c r="S41" s="6" t="s">
        <v>154</v>
      </c>
      <c r="T41" s="182"/>
      <c r="U41" s="188" t="s">
        <v>217</v>
      </c>
      <c r="V41" s="38"/>
      <c r="W41" s="193"/>
      <c r="X41" s="189"/>
      <c r="Y41" s="189"/>
      <c r="Z41" s="181"/>
      <c r="AA41" s="181"/>
      <c r="AB41" s="181"/>
      <c r="AC41" s="189"/>
      <c r="AD41" s="181"/>
      <c r="AE41" s="181"/>
      <c r="AF41" s="181"/>
      <c r="AG41" s="189"/>
      <c r="AH41" s="192"/>
      <c r="AI41" s="181"/>
      <c r="AJ41" s="181"/>
      <c r="AK41" s="181"/>
      <c r="AL41" s="181"/>
      <c r="AM41" s="189"/>
      <c r="AN41" s="181"/>
      <c r="AO41" s="181"/>
      <c r="AP41" s="181"/>
      <c r="AQ41" s="192"/>
      <c r="AR41" s="24"/>
      <c r="AS41" s="24"/>
    </row>
    <row r="42" spans="1:45" s="9" customFormat="1" ht="15" customHeight="1" x14ac:dyDescent="0.25">
      <c r="A42" s="23"/>
      <c r="B42" s="195"/>
      <c r="C42" s="196"/>
      <c r="D42" s="196"/>
      <c r="E42" s="196"/>
      <c r="F42" s="196"/>
      <c r="G42" s="196"/>
      <c r="H42" s="197"/>
      <c r="I42" s="197"/>
      <c r="J42" s="197"/>
      <c r="K42" s="198"/>
      <c r="L42" s="38"/>
      <c r="M42" s="195"/>
      <c r="N42" s="196"/>
      <c r="O42" s="196"/>
      <c r="P42" s="196"/>
      <c r="Q42" s="196"/>
      <c r="R42" s="196"/>
      <c r="S42" s="196"/>
      <c r="T42" s="196"/>
      <c r="U42" s="198"/>
      <c r="V42" s="38"/>
      <c r="W42" s="195"/>
      <c r="X42" s="196"/>
      <c r="Y42" s="196"/>
      <c r="Z42" s="196"/>
      <c r="AA42" s="196"/>
      <c r="AB42" s="196"/>
      <c r="AC42" s="196"/>
      <c r="AD42" s="196"/>
      <c r="AE42" s="196"/>
      <c r="AF42" s="197"/>
      <c r="AG42" s="197"/>
      <c r="AH42" s="198"/>
      <c r="AI42" s="196"/>
      <c r="AJ42" s="196"/>
      <c r="AK42" s="196"/>
      <c r="AL42" s="196"/>
      <c r="AM42" s="196"/>
      <c r="AN42" s="196"/>
      <c r="AO42" s="196"/>
      <c r="AP42" s="196"/>
      <c r="AQ42" s="199"/>
      <c r="AR42" s="35"/>
      <c r="AS42" s="39"/>
    </row>
    <row r="43" spans="1:45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200"/>
      <c r="AG43" s="201"/>
      <c r="AH43" s="201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9"/>
    </row>
    <row r="44" spans="1:45" ht="15" customHeight="1" x14ac:dyDescent="0.2">
      <c r="A44" s="2"/>
      <c r="B44" s="173" t="s">
        <v>157</v>
      </c>
      <c r="C44" s="174"/>
      <c r="D44" s="174"/>
      <c r="E44" s="174"/>
      <c r="F44" s="174" t="s">
        <v>139</v>
      </c>
      <c r="G44" s="174" t="s">
        <v>3</v>
      </c>
      <c r="H44" s="174" t="s">
        <v>5</v>
      </c>
      <c r="I44" s="174" t="s">
        <v>6</v>
      </c>
      <c r="J44" s="174" t="s">
        <v>140</v>
      </c>
      <c r="K44" s="175" t="s">
        <v>16</v>
      </c>
      <c r="L44" s="35"/>
      <c r="M44" s="176" t="s">
        <v>141</v>
      </c>
      <c r="N44" s="177"/>
      <c r="O44" s="177"/>
      <c r="P44" s="174" t="s">
        <v>3</v>
      </c>
      <c r="Q44" s="174" t="s">
        <v>5</v>
      </c>
      <c r="R44" s="174" t="s">
        <v>6</v>
      </c>
      <c r="S44" s="174" t="s">
        <v>140</v>
      </c>
      <c r="T44" s="177"/>
      <c r="U44" s="175" t="s">
        <v>16</v>
      </c>
      <c r="V44" s="35"/>
      <c r="W44" s="176" t="s">
        <v>158</v>
      </c>
      <c r="X44" s="177"/>
      <c r="Y44" s="177"/>
      <c r="Z44" s="177"/>
      <c r="AA44" s="177"/>
      <c r="AB44" s="177"/>
      <c r="AC44" s="177"/>
      <c r="AD44" s="177"/>
      <c r="AE44" s="177"/>
      <c r="AF44" s="202"/>
      <c r="AG44" s="202"/>
      <c r="AH44" s="203"/>
      <c r="AI44" s="179"/>
      <c r="AJ44" s="118"/>
      <c r="AK44" s="118"/>
      <c r="AL44" s="118"/>
      <c r="AM44" s="177"/>
      <c r="AN44" s="177"/>
      <c r="AO44" s="177"/>
      <c r="AP44" s="177"/>
      <c r="AQ44" s="142"/>
      <c r="AR44" s="24"/>
      <c r="AS44" s="24"/>
    </row>
    <row r="45" spans="1:45" ht="15" customHeight="1" x14ac:dyDescent="0.2">
      <c r="A45" s="2"/>
      <c r="B45" s="180">
        <v>1989</v>
      </c>
      <c r="C45" s="78" t="s">
        <v>68</v>
      </c>
      <c r="D45" s="181" t="s">
        <v>74</v>
      </c>
      <c r="E45" s="78"/>
      <c r="F45" s="78">
        <v>30</v>
      </c>
      <c r="G45" s="78">
        <v>3</v>
      </c>
      <c r="H45" s="182">
        <f t="shared" ref="H45:H47" si="8">PRODUCT((V12+W12)/U12)</f>
        <v>1.3333333333333333</v>
      </c>
      <c r="I45" s="183">
        <f t="shared" ref="I45:I47" si="9">PRODUCT(X12/U12)</f>
        <v>0.33333333333333331</v>
      </c>
      <c r="J45" s="182">
        <f t="shared" ref="J45:J47" si="10">PRODUCT(V12+W12+X12)/U12</f>
        <v>1.6666666666666667</v>
      </c>
      <c r="K45" s="188">
        <f t="shared" ref="K45:K47" si="11">PRODUCT(Y12/U12)</f>
        <v>3.3333333333333335</v>
      </c>
      <c r="L45" s="38"/>
      <c r="M45" s="185" t="s">
        <v>160</v>
      </c>
      <c r="N45" s="78"/>
      <c r="O45" s="78">
        <v>21</v>
      </c>
      <c r="P45" s="78" t="s">
        <v>228</v>
      </c>
      <c r="Q45" s="78" t="s">
        <v>177</v>
      </c>
      <c r="R45" s="78" t="s">
        <v>219</v>
      </c>
      <c r="S45" s="78" t="s">
        <v>223</v>
      </c>
      <c r="T45" s="187"/>
      <c r="U45" s="204" t="s">
        <v>226</v>
      </c>
      <c r="V45" s="38"/>
      <c r="W45" s="193"/>
      <c r="X45" s="189"/>
      <c r="Y45" s="189"/>
      <c r="Z45" s="181"/>
      <c r="AA45" s="181"/>
      <c r="AB45" s="181"/>
      <c r="AC45" s="189"/>
      <c r="AD45" s="181"/>
      <c r="AE45" s="181"/>
      <c r="AF45" s="181"/>
      <c r="AG45" s="189"/>
      <c r="AH45" s="192"/>
      <c r="AI45" s="181"/>
      <c r="AJ45" s="181"/>
      <c r="AK45" s="181"/>
      <c r="AL45" s="181"/>
      <c r="AM45" s="189"/>
      <c r="AN45" s="181"/>
      <c r="AO45" s="181"/>
      <c r="AP45" s="181"/>
      <c r="AQ45" s="192"/>
      <c r="AR45" s="24"/>
      <c r="AS45" s="24"/>
    </row>
    <row r="46" spans="1:45" ht="15" customHeight="1" x14ac:dyDescent="0.2">
      <c r="A46" s="2"/>
      <c r="B46" s="180">
        <v>1990</v>
      </c>
      <c r="C46" s="78" t="s">
        <v>65</v>
      </c>
      <c r="D46" s="181" t="s">
        <v>74</v>
      </c>
      <c r="E46" s="78"/>
      <c r="F46" s="78">
        <v>31</v>
      </c>
      <c r="G46" s="78">
        <v>9</v>
      </c>
      <c r="H46" s="183">
        <f t="shared" si="8"/>
        <v>3.6666666666666665</v>
      </c>
      <c r="I46" s="182">
        <f t="shared" si="9"/>
        <v>0.22222222222222221</v>
      </c>
      <c r="J46" s="183">
        <f t="shared" si="10"/>
        <v>3.8888888888888888</v>
      </c>
      <c r="K46" s="184">
        <f t="shared" si="11"/>
        <v>5.7777777777777777</v>
      </c>
      <c r="L46" s="38"/>
      <c r="M46" s="185" t="s">
        <v>162</v>
      </c>
      <c r="N46" s="78"/>
      <c r="O46" s="78"/>
      <c r="P46" s="78" t="s">
        <v>229</v>
      </c>
      <c r="Q46" s="78" t="s">
        <v>218</v>
      </c>
      <c r="R46" s="205" t="s">
        <v>220</v>
      </c>
      <c r="S46" s="78" t="s">
        <v>167</v>
      </c>
      <c r="T46" s="187"/>
      <c r="U46" s="204" t="s">
        <v>161</v>
      </c>
      <c r="V46" s="38"/>
      <c r="W46" s="193"/>
      <c r="X46" s="189"/>
      <c r="Y46" s="189"/>
      <c r="Z46" s="181"/>
      <c r="AA46" s="181"/>
      <c r="AB46" s="181"/>
      <c r="AC46" s="189"/>
      <c r="AD46" s="181"/>
      <c r="AE46" s="181"/>
      <c r="AF46" s="181"/>
      <c r="AG46" s="189"/>
      <c r="AH46" s="192"/>
      <c r="AI46" s="181"/>
      <c r="AJ46" s="181"/>
      <c r="AK46" s="181"/>
      <c r="AL46" s="181"/>
      <c r="AM46" s="189"/>
      <c r="AN46" s="181"/>
      <c r="AO46" s="181"/>
      <c r="AP46" s="181"/>
      <c r="AQ46" s="192"/>
      <c r="AR46" s="24"/>
      <c r="AS46" s="24"/>
    </row>
    <row r="47" spans="1:45" ht="15" customHeight="1" x14ac:dyDescent="0.2">
      <c r="A47" s="2"/>
      <c r="B47" s="180">
        <v>1991</v>
      </c>
      <c r="C47" s="78" t="s">
        <v>80</v>
      </c>
      <c r="D47" s="181" t="s">
        <v>74</v>
      </c>
      <c r="E47" s="78"/>
      <c r="F47" s="78">
        <v>32</v>
      </c>
      <c r="G47" s="78">
        <v>7</v>
      </c>
      <c r="H47" s="182">
        <f t="shared" si="8"/>
        <v>0.42857142857142855</v>
      </c>
      <c r="I47" s="182">
        <f t="shared" si="9"/>
        <v>0</v>
      </c>
      <c r="J47" s="182">
        <f t="shared" si="10"/>
        <v>0.42857142857142855</v>
      </c>
      <c r="K47" s="188">
        <f t="shared" si="11"/>
        <v>1.5714285714285714</v>
      </c>
      <c r="L47" s="38"/>
      <c r="M47" s="185" t="s">
        <v>163</v>
      </c>
      <c r="N47" s="78"/>
      <c r="O47" s="78"/>
      <c r="P47" s="78" t="s">
        <v>164</v>
      </c>
      <c r="Q47" s="78" t="s">
        <v>218</v>
      </c>
      <c r="R47" s="78" t="s">
        <v>217</v>
      </c>
      <c r="S47" s="78" t="s">
        <v>224</v>
      </c>
      <c r="T47" s="187"/>
      <c r="U47" s="204" t="s">
        <v>159</v>
      </c>
      <c r="V47" s="38"/>
      <c r="W47" s="193"/>
      <c r="X47" s="189"/>
      <c r="Y47" s="189"/>
      <c r="Z47" s="181"/>
      <c r="AA47" s="181"/>
      <c r="AB47" s="181"/>
      <c r="AC47" s="189"/>
      <c r="AD47" s="181"/>
      <c r="AE47" s="181"/>
      <c r="AF47" s="181"/>
      <c r="AG47" s="189"/>
      <c r="AH47" s="192"/>
      <c r="AI47" s="181"/>
      <c r="AJ47" s="181"/>
      <c r="AK47" s="181"/>
      <c r="AL47" s="181"/>
      <c r="AM47" s="189"/>
      <c r="AN47" s="181"/>
      <c r="AO47" s="181"/>
      <c r="AP47" s="181"/>
      <c r="AQ47" s="192"/>
      <c r="AR47" s="24"/>
      <c r="AS47" s="24"/>
    </row>
    <row r="48" spans="1:45" ht="15" customHeight="1" x14ac:dyDescent="0.2">
      <c r="A48" s="2"/>
      <c r="B48" s="180">
        <v>1992</v>
      </c>
      <c r="C48" s="78" t="s">
        <v>65</v>
      </c>
      <c r="D48" s="181" t="s">
        <v>74</v>
      </c>
      <c r="E48" s="78"/>
      <c r="F48" s="78">
        <v>33</v>
      </c>
      <c r="G48" s="78">
        <v>7</v>
      </c>
      <c r="H48" s="182">
        <f>PRODUCT((V15+W15)/U15)</f>
        <v>2.5714285714285716</v>
      </c>
      <c r="I48" s="182">
        <f>PRODUCT(X15/U15)</f>
        <v>0</v>
      </c>
      <c r="J48" s="182">
        <f>PRODUCT(V15+W15+X15)/U15</f>
        <v>2.5714285714285716</v>
      </c>
      <c r="K48" s="188">
        <f>PRODUCT(Y15/U15)</f>
        <v>3.4285714285714284</v>
      </c>
      <c r="L48" s="38"/>
      <c r="M48" s="185" t="s">
        <v>165</v>
      </c>
      <c r="N48" s="78"/>
      <c r="O48" s="78"/>
      <c r="P48" s="205" t="s">
        <v>137</v>
      </c>
      <c r="Q48" s="205" t="s">
        <v>80</v>
      </c>
      <c r="R48" s="78" t="s">
        <v>221</v>
      </c>
      <c r="S48" s="205" t="s">
        <v>120</v>
      </c>
      <c r="T48" s="187"/>
      <c r="U48" s="206" t="s">
        <v>227</v>
      </c>
      <c r="V48" s="38"/>
      <c r="W48" s="193"/>
      <c r="X48" s="189"/>
      <c r="Y48" s="189"/>
      <c r="Z48" s="181"/>
      <c r="AA48" s="181"/>
      <c r="AB48" s="181"/>
      <c r="AC48" s="189"/>
      <c r="AD48" s="181"/>
      <c r="AE48" s="181"/>
      <c r="AF48" s="181"/>
      <c r="AG48" s="189"/>
      <c r="AH48" s="192"/>
      <c r="AI48" s="181"/>
      <c r="AJ48" s="181"/>
      <c r="AK48" s="181"/>
      <c r="AL48" s="181"/>
      <c r="AM48" s="189"/>
      <c r="AN48" s="181"/>
      <c r="AO48" s="181"/>
      <c r="AP48" s="181"/>
      <c r="AQ48" s="192"/>
      <c r="AR48" s="24"/>
      <c r="AS48" s="24"/>
    </row>
    <row r="49" spans="1:45" ht="15" customHeight="1" x14ac:dyDescent="0.2">
      <c r="A49" s="2"/>
      <c r="B49" s="180">
        <v>1993</v>
      </c>
      <c r="C49" s="78" t="s">
        <v>65</v>
      </c>
      <c r="D49" s="181" t="s">
        <v>74</v>
      </c>
      <c r="E49" s="78"/>
      <c r="F49" s="78">
        <v>34</v>
      </c>
      <c r="G49" s="78"/>
      <c r="H49" s="182"/>
      <c r="I49" s="182"/>
      <c r="J49" s="182"/>
      <c r="K49" s="188"/>
      <c r="L49" s="38"/>
      <c r="M49" s="185" t="s">
        <v>166</v>
      </c>
      <c r="N49" s="78"/>
      <c r="O49" s="78"/>
      <c r="P49" s="78" t="s">
        <v>230</v>
      </c>
      <c r="Q49" s="78" t="s">
        <v>80</v>
      </c>
      <c r="R49" s="78" t="s">
        <v>222</v>
      </c>
      <c r="S49" s="78" t="s">
        <v>225</v>
      </c>
      <c r="T49" s="187"/>
      <c r="U49" s="204" t="s">
        <v>151</v>
      </c>
      <c r="V49" s="38"/>
      <c r="W49" s="193"/>
      <c r="X49" s="189"/>
      <c r="Y49" s="189"/>
      <c r="Z49" s="181"/>
      <c r="AA49" s="181"/>
      <c r="AB49" s="181"/>
      <c r="AC49" s="189"/>
      <c r="AD49" s="181"/>
      <c r="AE49" s="181"/>
      <c r="AF49" s="181"/>
      <c r="AG49" s="189"/>
      <c r="AH49" s="192"/>
      <c r="AI49" s="181"/>
      <c r="AJ49" s="181"/>
      <c r="AK49" s="181"/>
      <c r="AL49" s="181"/>
      <c r="AM49" s="189"/>
      <c r="AN49" s="181"/>
      <c r="AO49" s="181"/>
      <c r="AP49" s="181"/>
      <c r="AQ49" s="192"/>
      <c r="AR49" s="24"/>
      <c r="AS49" s="24"/>
    </row>
    <row r="50" spans="1:45" s="9" customFormat="1" ht="15" customHeight="1" x14ac:dyDescent="0.25">
      <c r="A50" s="23"/>
      <c r="B50" s="195"/>
      <c r="C50" s="196"/>
      <c r="D50" s="196"/>
      <c r="E50" s="196"/>
      <c r="F50" s="196"/>
      <c r="G50" s="196"/>
      <c r="H50" s="197"/>
      <c r="I50" s="197"/>
      <c r="J50" s="197"/>
      <c r="K50" s="198"/>
      <c r="L50" s="38"/>
      <c r="M50" s="195"/>
      <c r="N50" s="196"/>
      <c r="O50" s="196"/>
      <c r="P50" s="196"/>
      <c r="Q50" s="196"/>
      <c r="R50" s="196"/>
      <c r="S50" s="196"/>
      <c r="T50" s="196"/>
      <c r="U50" s="198"/>
      <c r="V50" s="38"/>
      <c r="W50" s="195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9"/>
      <c r="AI50" s="196"/>
      <c r="AJ50" s="196"/>
      <c r="AK50" s="196"/>
      <c r="AL50" s="196"/>
      <c r="AM50" s="196"/>
      <c r="AN50" s="196"/>
      <c r="AO50" s="196"/>
      <c r="AP50" s="196"/>
      <c r="AQ50" s="199"/>
      <c r="AR50" s="35"/>
      <c r="AS50" s="39"/>
    </row>
    <row r="51" spans="1:45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24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9"/>
    </row>
    <row r="52" spans="1:45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24"/>
      <c r="AM52" s="24"/>
      <c r="AN52" s="24"/>
      <c r="AO52" s="35"/>
      <c r="AP52" s="35"/>
      <c r="AQ52" s="35"/>
      <c r="AR52" s="39"/>
      <c r="AS52" s="39"/>
    </row>
    <row r="53" spans="1:45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24"/>
      <c r="AM53" s="24"/>
      <c r="AN53" s="24"/>
      <c r="AO53" s="35"/>
      <c r="AP53" s="35"/>
      <c r="AQ53" s="35"/>
      <c r="AR53" s="39"/>
      <c r="AS53" s="39"/>
    </row>
    <row r="54" spans="1:45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24"/>
      <c r="AM54" s="24"/>
      <c r="AN54" s="24"/>
      <c r="AO54" s="35"/>
      <c r="AP54" s="35"/>
      <c r="AQ54" s="35"/>
      <c r="AR54" s="39"/>
      <c r="AS54" s="39"/>
    </row>
    <row r="55" spans="1:45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24"/>
      <c r="AM55" s="24"/>
      <c r="AN55" s="24"/>
      <c r="AO55" s="35"/>
      <c r="AP55" s="35"/>
      <c r="AQ55" s="35"/>
      <c r="AR55" s="39"/>
      <c r="AS55" s="39"/>
    </row>
    <row r="56" spans="1:45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24"/>
      <c r="AM56" s="24"/>
      <c r="AN56" s="24"/>
      <c r="AO56" s="35"/>
      <c r="AP56" s="35"/>
      <c r="AQ56" s="35"/>
      <c r="AR56" s="39"/>
      <c r="AS56" s="39"/>
    </row>
    <row r="57" spans="1:45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24"/>
      <c r="AM57" s="24"/>
      <c r="AN57" s="24"/>
      <c r="AO57" s="35"/>
      <c r="AP57" s="35"/>
      <c r="AQ57" s="35"/>
      <c r="AR57" s="39"/>
      <c r="AS57" s="39"/>
    </row>
    <row r="58" spans="1:45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24"/>
      <c r="AM58" s="24"/>
      <c r="AN58" s="24"/>
      <c r="AO58" s="35"/>
      <c r="AP58" s="35"/>
      <c r="AQ58" s="35"/>
      <c r="AR58" s="39"/>
      <c r="AS58" s="39"/>
    </row>
    <row r="59" spans="1:45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24"/>
      <c r="AM59" s="24"/>
      <c r="AN59" s="24"/>
      <c r="AO59" s="35"/>
      <c r="AP59" s="35"/>
      <c r="AQ59" s="35"/>
      <c r="AR59" s="39"/>
      <c r="AS59" s="39"/>
    </row>
    <row r="60" spans="1:45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24"/>
      <c r="AM60" s="24"/>
      <c r="AN60" s="24"/>
      <c r="AO60" s="35"/>
      <c r="AP60" s="35"/>
      <c r="AQ60" s="35"/>
      <c r="AR60" s="39"/>
      <c r="AS60" s="39"/>
    </row>
    <row r="61" spans="1:45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24"/>
      <c r="AM61" s="24"/>
      <c r="AN61" s="24"/>
      <c r="AO61" s="35"/>
      <c r="AP61" s="35"/>
      <c r="AQ61" s="35"/>
      <c r="AR61" s="39"/>
      <c r="AS61" s="39"/>
    </row>
    <row r="62" spans="1:45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24"/>
      <c r="AM62" s="24"/>
      <c r="AN62" s="24"/>
      <c r="AO62" s="35"/>
      <c r="AP62" s="35"/>
      <c r="AQ62" s="35"/>
      <c r="AR62" s="39"/>
      <c r="AS62" s="39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24"/>
      <c r="AM63" s="24"/>
      <c r="AN63" s="24"/>
      <c r="AO63" s="35"/>
      <c r="AP63" s="35"/>
      <c r="AQ63" s="35"/>
      <c r="AR63" s="39"/>
      <c r="AS63" s="39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9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9"/>
    </row>
    <row r="66" spans="1:45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9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9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9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9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24"/>
      <c r="Q87" s="24"/>
      <c r="R87" s="24"/>
      <c r="S87" s="24"/>
      <c r="T87" s="24"/>
      <c r="U87" s="35"/>
      <c r="V87" s="38"/>
      <c r="W87" s="35"/>
      <c r="X87" s="35"/>
      <c r="Y87" s="24"/>
      <c r="Z87" s="24"/>
      <c r="AA87" s="24"/>
      <c r="AB87" s="24"/>
      <c r="AC87" s="24"/>
      <c r="AD87" s="24"/>
      <c r="AE87" s="24"/>
      <c r="AF87" s="24"/>
      <c r="AG87" s="24"/>
      <c r="AH87" s="57"/>
      <c r="AI87" s="35"/>
      <c r="AJ87" s="35"/>
      <c r="AK87" s="24"/>
      <c r="AL87" s="24"/>
      <c r="AM87" s="24"/>
      <c r="AN87" s="24"/>
      <c r="AO87" s="24"/>
      <c r="AP87" s="24"/>
      <c r="AQ87" s="24"/>
      <c r="AR87" s="3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24"/>
      <c r="Q88" s="24"/>
      <c r="R88" s="24"/>
      <c r="S88" s="24"/>
      <c r="T88" s="24"/>
      <c r="U88" s="35"/>
      <c r="V88" s="38"/>
      <c r="W88" s="35"/>
      <c r="X88" s="35"/>
      <c r="Y88" s="24"/>
      <c r="Z88" s="24"/>
      <c r="AA88" s="24"/>
      <c r="AB88" s="24"/>
      <c r="AC88" s="24"/>
      <c r="AD88" s="24"/>
      <c r="AE88" s="24"/>
      <c r="AF88" s="24"/>
      <c r="AG88" s="24"/>
      <c r="AH88" s="57"/>
      <c r="AI88" s="35"/>
      <c r="AJ88" s="35"/>
      <c r="AK88" s="24"/>
      <c r="AL88" s="24"/>
      <c r="AM88" s="24"/>
      <c r="AN88" s="24"/>
      <c r="AO88" s="24"/>
      <c r="AP88" s="24"/>
      <c r="AQ88" s="24"/>
      <c r="AR88" s="3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24"/>
      <c r="Q89" s="24"/>
      <c r="R89" s="24"/>
      <c r="S89" s="24"/>
      <c r="T89" s="24"/>
      <c r="U89" s="35"/>
      <c r="V89" s="38"/>
      <c r="W89" s="35"/>
      <c r="X89" s="35"/>
      <c r="Y89" s="24"/>
      <c r="Z89" s="24"/>
      <c r="AA89" s="24"/>
      <c r="AB89" s="24"/>
      <c r="AC89" s="24"/>
      <c r="AD89" s="24"/>
      <c r="AE89" s="24"/>
      <c r="AF89" s="24"/>
      <c r="AG89" s="24"/>
      <c r="AH89" s="57"/>
      <c r="AI89" s="35"/>
      <c r="AJ89" s="35"/>
      <c r="AK89" s="24"/>
      <c r="AL89" s="24"/>
      <c r="AM89" s="24"/>
      <c r="AN89" s="24"/>
      <c r="AO89" s="24"/>
      <c r="AP89" s="24"/>
      <c r="AQ89" s="24"/>
      <c r="AR89" s="3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24"/>
      <c r="Q90" s="24"/>
      <c r="R90" s="24"/>
      <c r="S90" s="24"/>
      <c r="T90" s="24"/>
      <c r="U90" s="35"/>
      <c r="V90" s="38"/>
      <c r="W90" s="35"/>
      <c r="X90" s="35"/>
      <c r="Y90" s="24"/>
      <c r="Z90" s="24"/>
      <c r="AA90" s="24"/>
      <c r="AB90" s="24"/>
      <c r="AC90" s="24"/>
      <c r="AD90" s="24"/>
      <c r="AE90" s="24"/>
      <c r="AF90" s="24"/>
      <c r="AG90" s="24"/>
      <c r="AH90" s="57"/>
      <c r="AI90" s="35"/>
      <c r="AJ90" s="35"/>
      <c r="AK90" s="24"/>
      <c r="AL90" s="24"/>
      <c r="AM90" s="24"/>
      <c r="AN90" s="24"/>
      <c r="AO90" s="24"/>
      <c r="AP90" s="24"/>
      <c r="AQ90" s="24"/>
      <c r="AR90" s="3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8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57"/>
      <c r="AI91" s="35"/>
      <c r="AJ91" s="35"/>
      <c r="AK91" s="24"/>
      <c r="AL91" s="24"/>
      <c r="AM91" s="24"/>
      <c r="AN91" s="24"/>
      <c r="AO91" s="24"/>
      <c r="AP91" s="24"/>
      <c r="AQ91" s="24"/>
      <c r="AR91" s="3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8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57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57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57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7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7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7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7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7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7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33:36" ht="15" customHeight="1" x14ac:dyDescent="0.25">
      <c r="AG177" s="24"/>
      <c r="AH177" s="57"/>
      <c r="AI177" s="35"/>
      <c r="AJ177" s="35"/>
    </row>
    <row r="178" spans="33:36" ht="15" customHeight="1" x14ac:dyDescent="0.25">
      <c r="AG178" s="24"/>
      <c r="AH178" s="57"/>
      <c r="AI178" s="35"/>
      <c r="AJ178" s="35"/>
    </row>
    <row r="179" spans="33:36" ht="15" customHeight="1" x14ac:dyDescent="0.25">
      <c r="AG179" s="24"/>
      <c r="AH179" s="57"/>
      <c r="AI179" s="35"/>
      <c r="AJ179" s="35"/>
    </row>
    <row r="180" spans="33:36" ht="15" customHeight="1" x14ac:dyDescent="0.25">
      <c r="AG180" s="24"/>
      <c r="AH180" s="57"/>
      <c r="AI180" s="35"/>
      <c r="AJ180" s="35"/>
    </row>
    <row r="181" spans="33:36" ht="15" customHeight="1" x14ac:dyDescent="0.25">
      <c r="AG181" s="24"/>
      <c r="AH181" s="57"/>
      <c r="AI181" s="35"/>
      <c r="AJ181" s="35"/>
    </row>
    <row r="182" spans="33:36" ht="15" customHeight="1" x14ac:dyDescent="0.25">
      <c r="AG182" s="24"/>
      <c r="AH182" s="57"/>
      <c r="AI182" s="35"/>
      <c r="AJ182" s="35"/>
    </row>
    <row r="183" spans="33:36" ht="15" customHeight="1" x14ac:dyDescent="0.25">
      <c r="AG183" s="24"/>
      <c r="AH183" s="57"/>
      <c r="AI183" s="35"/>
      <c r="AJ183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103" t="s">
        <v>76</v>
      </c>
      <c r="C1" s="6"/>
      <c r="D1" s="81"/>
      <c r="E1" s="87" t="s">
        <v>77</v>
      </c>
      <c r="F1" s="153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53"/>
      <c r="AB1" s="153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99" t="s">
        <v>125</v>
      </c>
      <c r="C2" s="62"/>
      <c r="D2" s="119"/>
      <c r="E2" s="13" t="s">
        <v>12</v>
      </c>
      <c r="F2" s="14"/>
      <c r="G2" s="14"/>
      <c r="H2" s="14"/>
      <c r="I2" s="20"/>
      <c r="J2" s="15"/>
      <c r="K2" s="82"/>
      <c r="L2" s="22" t="s">
        <v>126</v>
      </c>
      <c r="M2" s="14"/>
      <c r="N2" s="14"/>
      <c r="O2" s="21"/>
      <c r="P2" s="19"/>
      <c r="Q2" s="22" t="s">
        <v>127</v>
      </c>
      <c r="R2" s="14"/>
      <c r="S2" s="14"/>
      <c r="T2" s="14"/>
      <c r="U2" s="20"/>
      <c r="V2" s="21"/>
      <c r="W2" s="19"/>
      <c r="X2" s="154" t="s">
        <v>128</v>
      </c>
      <c r="Y2" s="155"/>
      <c r="Z2" s="156"/>
      <c r="AA2" s="13" t="s">
        <v>12</v>
      </c>
      <c r="AB2" s="14"/>
      <c r="AC2" s="14"/>
      <c r="AD2" s="14"/>
      <c r="AE2" s="20"/>
      <c r="AF2" s="15"/>
      <c r="AG2" s="82"/>
      <c r="AH2" s="22" t="s">
        <v>129</v>
      </c>
      <c r="AI2" s="14"/>
      <c r="AJ2" s="14"/>
      <c r="AK2" s="21"/>
      <c r="AL2" s="19"/>
      <c r="AM2" s="22" t="s">
        <v>127</v>
      </c>
      <c r="AN2" s="14"/>
      <c r="AO2" s="14"/>
      <c r="AP2" s="14"/>
      <c r="AQ2" s="20"/>
      <c r="AR2" s="21"/>
      <c r="AS2" s="157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7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7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7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1982</v>
      </c>
      <c r="C4" s="25" t="s">
        <v>69</v>
      </c>
      <c r="D4" s="26" t="s">
        <v>74</v>
      </c>
      <c r="E4" s="25">
        <v>10</v>
      </c>
      <c r="F4" s="25">
        <v>2</v>
      </c>
      <c r="G4" s="25">
        <v>11</v>
      </c>
      <c r="H4" s="25">
        <v>5</v>
      </c>
      <c r="I4" s="25"/>
      <c r="J4" s="28"/>
      <c r="K4" s="24"/>
      <c r="L4" s="18" t="s">
        <v>68</v>
      </c>
      <c r="M4" s="18"/>
      <c r="N4" s="18"/>
      <c r="O4" s="18"/>
      <c r="P4" s="24"/>
      <c r="Q4" s="25">
        <v>8</v>
      </c>
      <c r="R4" s="25">
        <v>1</v>
      </c>
      <c r="S4" s="25">
        <v>10</v>
      </c>
      <c r="T4" s="25">
        <v>9</v>
      </c>
      <c r="U4" s="25"/>
      <c r="V4" s="158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9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1983</v>
      </c>
      <c r="C5" s="25" t="s">
        <v>65</v>
      </c>
      <c r="D5" s="26" t="s">
        <v>74</v>
      </c>
      <c r="E5" s="25">
        <v>7</v>
      </c>
      <c r="F5" s="25">
        <v>1</v>
      </c>
      <c r="G5" s="25">
        <v>6</v>
      </c>
      <c r="H5" s="25">
        <v>3</v>
      </c>
      <c r="I5" s="25"/>
      <c r="J5" s="28"/>
      <c r="K5" s="24"/>
      <c r="L5" s="18"/>
      <c r="M5" s="18"/>
      <c r="N5" s="18"/>
      <c r="O5" s="18"/>
      <c r="P5" s="24"/>
      <c r="Q5" s="25">
        <v>6</v>
      </c>
      <c r="R5" s="25">
        <v>0</v>
      </c>
      <c r="S5" s="25">
        <v>3</v>
      </c>
      <c r="T5" s="25">
        <v>2</v>
      </c>
      <c r="U5" s="25"/>
      <c r="V5" s="158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9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5"/>
      <c r="D6" s="26"/>
      <c r="E6" s="25"/>
      <c r="F6" s="25"/>
      <c r="G6" s="25"/>
      <c r="H6" s="25"/>
      <c r="I6" s="25"/>
      <c r="J6" s="28"/>
      <c r="K6" s="24"/>
      <c r="L6" s="18"/>
      <c r="M6" s="18"/>
      <c r="N6" s="18"/>
      <c r="O6" s="18"/>
      <c r="P6" s="24"/>
      <c r="Q6" s="25"/>
      <c r="R6" s="25"/>
      <c r="S6" s="25"/>
      <c r="T6" s="25"/>
      <c r="U6" s="25"/>
      <c r="V6" s="158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9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5"/>
      <c r="D7" s="26"/>
      <c r="E7" s="25"/>
      <c r="F7" s="25"/>
      <c r="G7" s="25"/>
      <c r="H7" s="25"/>
      <c r="I7" s="25"/>
      <c r="J7" s="28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158"/>
      <c r="W7" s="30"/>
      <c r="X7" s="25">
        <v>1985</v>
      </c>
      <c r="Y7" s="25" t="s">
        <v>68</v>
      </c>
      <c r="Z7" s="76" t="s">
        <v>135</v>
      </c>
      <c r="AA7" s="25">
        <v>10</v>
      </c>
      <c r="AB7" s="25">
        <v>3</v>
      </c>
      <c r="AC7" s="25">
        <v>15</v>
      </c>
      <c r="AD7" s="25">
        <v>6</v>
      </c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9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5"/>
      <c r="D8" s="26"/>
      <c r="E8" s="25"/>
      <c r="F8" s="25"/>
      <c r="G8" s="25"/>
      <c r="H8" s="25"/>
      <c r="I8" s="25"/>
      <c r="J8" s="28"/>
      <c r="K8" s="24"/>
      <c r="L8" s="18"/>
      <c r="M8" s="18"/>
      <c r="N8" s="18"/>
      <c r="O8" s="18"/>
      <c r="P8" s="24"/>
      <c r="Q8" s="25"/>
      <c r="R8" s="25"/>
      <c r="S8" s="25"/>
      <c r="T8" s="25"/>
      <c r="U8" s="25"/>
      <c r="V8" s="158"/>
      <c r="W8" s="30"/>
      <c r="X8" s="25">
        <v>1986</v>
      </c>
      <c r="Y8" s="25" t="s">
        <v>73</v>
      </c>
      <c r="Z8" s="76" t="s">
        <v>135</v>
      </c>
      <c r="AA8" s="25">
        <v>1</v>
      </c>
      <c r="AB8" s="25">
        <v>0</v>
      </c>
      <c r="AC8" s="25">
        <v>2</v>
      </c>
      <c r="AD8" s="25">
        <v>0</v>
      </c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59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1987</v>
      </c>
      <c r="C9" s="25" t="s">
        <v>62</v>
      </c>
      <c r="D9" s="26" t="s">
        <v>74</v>
      </c>
      <c r="E9" s="25">
        <v>22</v>
      </c>
      <c r="F9" s="25">
        <v>1</v>
      </c>
      <c r="G9" s="25">
        <v>46</v>
      </c>
      <c r="H9" s="25">
        <v>5</v>
      </c>
      <c r="I9" s="25"/>
      <c r="J9" s="28"/>
      <c r="K9" s="24"/>
      <c r="L9" s="25" t="s">
        <v>65</v>
      </c>
      <c r="M9" s="18"/>
      <c r="N9" s="18" t="s">
        <v>134</v>
      </c>
      <c r="O9" s="18"/>
      <c r="P9" s="24"/>
      <c r="Q9" s="25"/>
      <c r="R9" s="25"/>
      <c r="S9" s="25"/>
      <c r="T9" s="25"/>
      <c r="U9" s="25"/>
      <c r="V9" s="158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59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1988</v>
      </c>
      <c r="C10" s="25" t="s">
        <v>65</v>
      </c>
      <c r="D10" s="26" t="s">
        <v>74</v>
      </c>
      <c r="E10" s="25">
        <v>22</v>
      </c>
      <c r="F10" s="25">
        <v>3</v>
      </c>
      <c r="G10" s="27">
        <v>67</v>
      </c>
      <c r="H10" s="25">
        <v>13</v>
      </c>
      <c r="I10" s="25"/>
      <c r="J10" s="28"/>
      <c r="K10" s="24"/>
      <c r="L10" s="25" t="s">
        <v>65</v>
      </c>
      <c r="M10" s="18"/>
      <c r="N10" s="25" t="s">
        <v>65</v>
      </c>
      <c r="O10" s="18"/>
      <c r="P10" s="24"/>
      <c r="Q10" s="25"/>
      <c r="R10" s="25"/>
      <c r="S10" s="25"/>
      <c r="T10" s="25"/>
      <c r="U10" s="25"/>
      <c r="V10" s="158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59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ht="14.25" x14ac:dyDescent="0.2">
      <c r="A11" s="35"/>
      <c r="B11" s="122" t="s">
        <v>130</v>
      </c>
      <c r="C11" s="126"/>
      <c r="D11" s="125"/>
      <c r="E11" s="124">
        <f>SUM(E4:E10)</f>
        <v>61</v>
      </c>
      <c r="F11" s="124">
        <f>SUM(F4:F10)</f>
        <v>7</v>
      </c>
      <c r="G11" s="124">
        <f>SUM(G4:G10)</f>
        <v>130</v>
      </c>
      <c r="H11" s="124">
        <f>SUM(H4:H10)</f>
        <v>26</v>
      </c>
      <c r="I11" s="124">
        <f>SUM(I4:I10)</f>
        <v>0</v>
      </c>
      <c r="J11" s="160">
        <v>0</v>
      </c>
      <c r="K11" s="82">
        <f>SUM(K4:K10)</f>
        <v>0</v>
      </c>
      <c r="L11" s="22"/>
      <c r="M11" s="20"/>
      <c r="N11" s="70"/>
      <c r="O11" s="71"/>
      <c r="P11" s="24"/>
      <c r="Q11" s="124">
        <f>SUM(Q4:Q10)</f>
        <v>14</v>
      </c>
      <c r="R11" s="124">
        <f>SUM(R4:R10)</f>
        <v>1</v>
      </c>
      <c r="S11" s="124">
        <f>SUM(S4:S10)</f>
        <v>13</v>
      </c>
      <c r="T11" s="124">
        <f>SUM(T4:T10)</f>
        <v>11</v>
      </c>
      <c r="U11" s="124">
        <f>SUM(U4:U10)</f>
        <v>0</v>
      </c>
      <c r="V11" s="33">
        <v>0</v>
      </c>
      <c r="W11" s="82">
        <f>SUM(W4:W10)</f>
        <v>0</v>
      </c>
      <c r="X11" s="16" t="s">
        <v>130</v>
      </c>
      <c r="Y11" s="17"/>
      <c r="Z11" s="15"/>
      <c r="AA11" s="124">
        <f>SUM(AA4:AA10)</f>
        <v>11</v>
      </c>
      <c r="AB11" s="124">
        <f>SUM(AB4:AB10)</f>
        <v>3</v>
      </c>
      <c r="AC11" s="124">
        <f>SUM(AC4:AC10)</f>
        <v>17</v>
      </c>
      <c r="AD11" s="124">
        <f>SUM(AD4:AD10)</f>
        <v>6</v>
      </c>
      <c r="AE11" s="124">
        <f>SUM(AE4:AE10)</f>
        <v>0</v>
      </c>
      <c r="AF11" s="160">
        <v>0</v>
      </c>
      <c r="AG11" s="82">
        <f>SUM(AG4:AG10)</f>
        <v>0</v>
      </c>
      <c r="AH11" s="22"/>
      <c r="AI11" s="20"/>
      <c r="AJ11" s="70"/>
      <c r="AK11" s="71"/>
      <c r="AL11" s="24"/>
      <c r="AM11" s="124">
        <f>SUM(AM4:AM10)</f>
        <v>0</v>
      </c>
      <c r="AN11" s="124">
        <f>SUM(AN4:AN10)</f>
        <v>0</v>
      </c>
      <c r="AO11" s="124">
        <f>SUM(AO4:AO10)</f>
        <v>0</v>
      </c>
      <c r="AP11" s="124">
        <f>SUM(AP4:AP10)</f>
        <v>0</v>
      </c>
      <c r="AQ11" s="124">
        <f>SUM(AQ4:AQ10)</f>
        <v>0</v>
      </c>
      <c r="AR11" s="160">
        <v>0</v>
      </c>
      <c r="AS11" s="157">
        <f>SUM(AS4:AS10)</f>
        <v>0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6"/>
      <c r="K12" s="30"/>
      <c r="L12" s="24"/>
      <c r="M12" s="24"/>
      <c r="N12" s="24"/>
      <c r="O12" s="24"/>
      <c r="P12" s="35"/>
      <c r="Q12" s="35"/>
      <c r="R12" s="38"/>
      <c r="S12" s="35"/>
      <c r="T12" s="35"/>
      <c r="U12" s="24"/>
      <c r="V12" s="24"/>
      <c r="W12" s="30"/>
      <c r="X12" s="35"/>
      <c r="Y12" s="35"/>
      <c r="Z12" s="35"/>
      <c r="AA12" s="35"/>
      <c r="AB12" s="35"/>
      <c r="AC12" s="35"/>
      <c r="AD12" s="35"/>
      <c r="AE12" s="35"/>
      <c r="AF12" s="36"/>
      <c r="AG12" s="30"/>
      <c r="AH12" s="24"/>
      <c r="AI12" s="24"/>
      <c r="AJ12" s="24"/>
      <c r="AK12" s="24"/>
      <c r="AL12" s="35"/>
      <c r="AM12" s="35"/>
      <c r="AN12" s="38"/>
      <c r="AO12" s="35"/>
      <c r="AP12" s="35"/>
      <c r="AQ12" s="24"/>
      <c r="AR12" s="24"/>
      <c r="AS12" s="30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61" t="s">
        <v>131</v>
      </c>
      <c r="C13" s="162"/>
      <c r="D13" s="163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26</v>
      </c>
      <c r="M13" s="18" t="s">
        <v>27</v>
      </c>
      <c r="N13" s="18" t="s">
        <v>132</v>
      </c>
      <c r="O13" s="18" t="s">
        <v>133</v>
      </c>
      <c r="Q13" s="38"/>
      <c r="R13" s="38" t="s">
        <v>60</v>
      </c>
      <c r="S13" s="38"/>
      <c r="T13" s="35" t="s">
        <v>81</v>
      </c>
      <c r="U13" s="24"/>
      <c r="V13" s="30"/>
      <c r="W13" s="30"/>
      <c r="X13" s="164"/>
      <c r="Y13" s="164"/>
      <c r="Z13" s="164"/>
      <c r="AA13" s="164"/>
      <c r="AB13" s="164"/>
      <c r="AC13" s="38"/>
      <c r="AD13" s="38"/>
      <c r="AE13" s="38"/>
      <c r="AF13" s="35"/>
      <c r="AG13" s="35"/>
      <c r="AH13" s="35"/>
      <c r="AI13" s="35"/>
      <c r="AJ13" s="35"/>
      <c r="AK13" s="35"/>
      <c r="AM13" s="30"/>
      <c r="AN13" s="164"/>
      <c r="AO13" s="164"/>
      <c r="AP13" s="164"/>
      <c r="AQ13" s="164"/>
      <c r="AR13" s="164"/>
      <c r="AS13" s="164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41" t="s">
        <v>11</v>
      </c>
      <c r="C14" s="12"/>
      <c r="D14" s="43"/>
      <c r="E14" s="165">
        <v>187</v>
      </c>
      <c r="F14" s="165">
        <v>7</v>
      </c>
      <c r="G14" s="165">
        <v>300</v>
      </c>
      <c r="H14" s="165">
        <v>33</v>
      </c>
      <c r="I14" s="165">
        <v>571</v>
      </c>
      <c r="J14" s="166">
        <v>0.46</v>
      </c>
      <c r="K14" s="35">
        <f>PRODUCT(I14/J14)</f>
        <v>1241.304347826087</v>
      </c>
      <c r="L14" s="167">
        <f>PRODUCT((F14+G14)/E14)</f>
        <v>1.641711229946524</v>
      </c>
      <c r="M14" s="167">
        <f>PRODUCT(H14/E14)</f>
        <v>0.17647058823529413</v>
      </c>
      <c r="N14" s="167">
        <f>PRODUCT((F14+G14+H14)/E14)</f>
        <v>1.8181818181818181</v>
      </c>
      <c r="O14" s="167">
        <f>PRODUCT(I14/E14)</f>
        <v>3.0534759358288772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8"/>
      <c r="AO14" s="38"/>
      <c r="AP14" s="38"/>
      <c r="AQ14" s="38"/>
      <c r="AR14" s="38"/>
      <c r="AS14" s="38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68" t="s">
        <v>125</v>
      </c>
      <c r="C15" s="169"/>
      <c r="D15" s="170"/>
      <c r="E15" s="165">
        <f>PRODUCT(E11+Q11)</f>
        <v>75</v>
      </c>
      <c r="F15" s="165">
        <f>PRODUCT(F11+R11)</f>
        <v>8</v>
      </c>
      <c r="G15" s="165">
        <f>PRODUCT(G11+S11)</f>
        <v>143</v>
      </c>
      <c r="H15" s="165">
        <f>PRODUCT(H11+T11)</f>
        <v>37</v>
      </c>
      <c r="I15" s="165">
        <f>PRODUCT(I11+U11)</f>
        <v>0</v>
      </c>
      <c r="J15" s="166">
        <v>0</v>
      </c>
      <c r="K15" s="35">
        <v>0</v>
      </c>
      <c r="L15" s="167">
        <f>PRODUCT((F15+G15)/E15)</f>
        <v>2.0133333333333332</v>
      </c>
      <c r="M15" s="167">
        <f>PRODUCT(H15/E15)</f>
        <v>0.49333333333333335</v>
      </c>
      <c r="N15" s="167">
        <f>PRODUCT((F15+G15+H15)/E15)</f>
        <v>2.5066666666666668</v>
      </c>
      <c r="O15" s="167">
        <f>PRODUCT(I15/E15)</f>
        <v>0</v>
      </c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06" t="s">
        <v>128</v>
      </c>
      <c r="C16" s="107"/>
      <c r="D16" s="108"/>
      <c r="E16" s="165">
        <f>PRODUCT(AA11+AM11)</f>
        <v>11</v>
      </c>
      <c r="F16" s="165">
        <f>PRODUCT(AB11+AN11)</f>
        <v>3</v>
      </c>
      <c r="G16" s="165">
        <f>PRODUCT(AC11+AO11)</f>
        <v>17</v>
      </c>
      <c r="H16" s="165">
        <f>PRODUCT(AD11+AP11)</f>
        <v>6</v>
      </c>
      <c r="I16" s="165">
        <f>PRODUCT(AE11+AQ11)</f>
        <v>0</v>
      </c>
      <c r="J16" s="166">
        <v>0</v>
      </c>
      <c r="K16" s="24">
        <v>0</v>
      </c>
      <c r="L16" s="167">
        <f>PRODUCT((F16+G16)/E16)</f>
        <v>1.8181818181818181</v>
      </c>
      <c r="M16" s="167">
        <f>PRODUCT(H16/E16)</f>
        <v>0.54545454545454541</v>
      </c>
      <c r="N16" s="167">
        <f>PRODUCT((F16+G16+H16)/E16)</f>
        <v>2.3636363636363638</v>
      </c>
      <c r="O16" s="167">
        <f>PRODUCT(I16/E16)</f>
        <v>0</v>
      </c>
      <c r="Q16" s="38"/>
      <c r="R16" s="38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24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71" t="s">
        <v>130</v>
      </c>
      <c r="C17" s="86"/>
      <c r="D17" s="172"/>
      <c r="E17" s="165">
        <f>SUM(E14:E16)</f>
        <v>273</v>
      </c>
      <c r="F17" s="165">
        <f t="shared" ref="F17:I17" si="0">SUM(F14:F16)</f>
        <v>18</v>
      </c>
      <c r="G17" s="165">
        <f t="shared" si="0"/>
        <v>460</v>
      </c>
      <c r="H17" s="165">
        <f t="shared" si="0"/>
        <v>76</v>
      </c>
      <c r="I17" s="165">
        <f t="shared" si="0"/>
        <v>571</v>
      </c>
      <c r="J17" s="166">
        <v>0</v>
      </c>
      <c r="K17" s="35">
        <f>SUM(K14:K16)</f>
        <v>1241.304347826087</v>
      </c>
      <c r="L17" s="167">
        <f>PRODUCT((F17+G17)/E17)</f>
        <v>1.7509157509157509</v>
      </c>
      <c r="M17" s="167">
        <f>PRODUCT(H17/E17)</f>
        <v>0.2783882783882784</v>
      </c>
      <c r="N17" s="167">
        <f>PRODUCT((F17+G17+H17)/E17)</f>
        <v>2.0293040293040292</v>
      </c>
      <c r="O17" s="167">
        <v>3.05</v>
      </c>
      <c r="Q17" s="24"/>
      <c r="R17" s="24"/>
      <c r="S17" s="24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24"/>
      <c r="F18" s="24"/>
      <c r="G18" s="24"/>
      <c r="H18" s="24"/>
      <c r="I18" s="24"/>
      <c r="J18" s="35"/>
      <c r="K18" s="35"/>
      <c r="L18" s="24"/>
      <c r="M18" s="24"/>
      <c r="N18" s="24"/>
      <c r="O18" s="24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24"/>
      <c r="AL182" s="24"/>
    </row>
    <row r="183" spans="12:38" x14ac:dyDescent="0.25"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2:38" x14ac:dyDescent="0.25"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59" customWidth="1"/>
    <col min="3" max="3" width="21.5703125" style="60" customWidth="1"/>
    <col min="4" max="4" width="10.5703125" style="67" customWidth="1"/>
    <col min="5" max="5" width="8" style="67" customWidth="1"/>
    <col min="6" max="6" width="0.7109375" style="30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92" customWidth="1"/>
    <col min="22" max="22" width="9" style="60" customWidth="1"/>
    <col min="23" max="23" width="18.140625" style="67" customWidth="1"/>
    <col min="24" max="24" width="9.7109375" style="60" customWidth="1"/>
    <col min="25" max="30" width="9.140625" style="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0"/>
      <c r="R1" s="90"/>
      <c r="S1" s="90"/>
      <c r="T1" s="90"/>
      <c r="U1" s="90"/>
      <c r="V1" s="62"/>
      <c r="W1" s="63"/>
      <c r="X1" s="61"/>
      <c r="Y1" s="64"/>
      <c r="Z1" s="64"/>
      <c r="AA1" s="64"/>
      <c r="AB1" s="64"/>
      <c r="AC1" s="64"/>
      <c r="AD1" s="64"/>
    </row>
    <row r="2" spans="1:30" ht="15.75" x14ac:dyDescent="0.25">
      <c r="A2" s="8"/>
      <c r="B2" s="120" t="s">
        <v>76</v>
      </c>
      <c r="C2" s="87" t="s">
        <v>77</v>
      </c>
      <c r="D2" s="65"/>
      <c r="E2" s="11"/>
      <c r="F2" s="94"/>
      <c r="G2" s="65"/>
      <c r="H2" s="11"/>
      <c r="I2" s="11"/>
      <c r="J2" s="11"/>
      <c r="K2" s="11"/>
      <c r="L2" s="11"/>
      <c r="M2" s="11"/>
      <c r="N2" s="11"/>
      <c r="O2" s="11"/>
      <c r="P2" s="11"/>
      <c r="Q2" s="91"/>
      <c r="R2" s="91"/>
      <c r="S2" s="91"/>
      <c r="T2" s="91"/>
      <c r="U2" s="91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121" t="s">
        <v>90</v>
      </c>
      <c r="C3" s="22" t="s">
        <v>34</v>
      </c>
      <c r="D3" s="122" t="s">
        <v>35</v>
      </c>
      <c r="E3" s="123" t="s">
        <v>1</v>
      </c>
      <c r="F3" s="24"/>
      <c r="G3" s="124" t="s">
        <v>36</v>
      </c>
      <c r="H3" s="125" t="s">
        <v>37</v>
      </c>
      <c r="I3" s="125" t="s">
        <v>31</v>
      </c>
      <c r="J3" s="17" t="s">
        <v>38</v>
      </c>
      <c r="K3" s="126" t="s">
        <v>39</v>
      </c>
      <c r="L3" s="126" t="s">
        <v>40</v>
      </c>
      <c r="M3" s="124" t="s">
        <v>41</v>
      </c>
      <c r="N3" s="124" t="s">
        <v>30</v>
      </c>
      <c r="O3" s="125" t="s">
        <v>42</v>
      </c>
      <c r="P3" s="124" t="s">
        <v>37</v>
      </c>
      <c r="Q3" s="147" t="s">
        <v>16</v>
      </c>
      <c r="R3" s="147">
        <v>1</v>
      </c>
      <c r="S3" s="147">
        <v>2</v>
      </c>
      <c r="T3" s="147">
        <v>3</v>
      </c>
      <c r="U3" s="147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23"/>
      <c r="B4" s="129" t="s">
        <v>91</v>
      </c>
      <c r="C4" s="150" t="s">
        <v>92</v>
      </c>
      <c r="D4" s="129" t="s">
        <v>61</v>
      </c>
      <c r="E4" s="151" t="s">
        <v>74</v>
      </c>
      <c r="F4" s="24"/>
      <c r="G4" s="130">
        <v>1</v>
      </c>
      <c r="H4" s="130"/>
      <c r="I4" s="130"/>
      <c r="J4" s="130"/>
      <c r="K4" s="130" t="s">
        <v>70</v>
      </c>
      <c r="L4" s="130"/>
      <c r="M4" s="130">
        <v>1</v>
      </c>
      <c r="N4" s="130"/>
      <c r="O4" s="130"/>
      <c r="P4" s="130"/>
      <c r="Q4" s="135" t="s">
        <v>72</v>
      </c>
      <c r="R4" s="135"/>
      <c r="S4" s="148"/>
      <c r="T4" s="148"/>
      <c r="U4" s="135"/>
      <c r="V4" s="152" t="s">
        <v>101</v>
      </c>
      <c r="W4" s="150" t="s">
        <v>93</v>
      </c>
      <c r="X4" s="133">
        <v>7090</v>
      </c>
      <c r="Y4" s="64"/>
      <c r="Z4" s="64"/>
      <c r="AA4" s="64"/>
      <c r="AB4" s="64"/>
      <c r="AC4" s="64"/>
      <c r="AD4" s="64"/>
    </row>
    <row r="5" spans="1:30" x14ac:dyDescent="0.25">
      <c r="A5" s="23"/>
      <c r="B5" s="127" t="s">
        <v>94</v>
      </c>
      <c r="C5" s="128" t="s">
        <v>95</v>
      </c>
      <c r="D5" s="129" t="s">
        <v>61</v>
      </c>
      <c r="E5" s="134" t="s">
        <v>74</v>
      </c>
      <c r="F5" s="24"/>
      <c r="G5" s="130"/>
      <c r="H5" s="131"/>
      <c r="I5" s="131">
        <v>1</v>
      </c>
      <c r="J5" s="89"/>
      <c r="K5" s="89" t="s">
        <v>70</v>
      </c>
      <c r="L5" s="89"/>
      <c r="M5" s="89">
        <v>1</v>
      </c>
      <c r="N5" s="89"/>
      <c r="O5" s="130">
        <v>2</v>
      </c>
      <c r="P5" s="131"/>
      <c r="Q5" s="135" t="s">
        <v>102</v>
      </c>
      <c r="R5" s="148"/>
      <c r="S5" s="148"/>
      <c r="T5" s="148" t="s">
        <v>63</v>
      </c>
      <c r="U5" s="135" t="s">
        <v>66</v>
      </c>
      <c r="V5" s="132">
        <v>0.44400000000000001</v>
      </c>
      <c r="W5" s="128" t="s">
        <v>96</v>
      </c>
      <c r="X5" s="133">
        <v>5572</v>
      </c>
      <c r="Y5" s="64"/>
      <c r="Z5" s="64"/>
      <c r="AA5" s="64"/>
      <c r="AB5" s="64"/>
      <c r="AC5" s="64"/>
      <c r="AD5" s="64"/>
    </row>
    <row r="6" spans="1:30" x14ac:dyDescent="0.25">
      <c r="A6" s="23"/>
      <c r="B6" s="129" t="s">
        <v>97</v>
      </c>
      <c r="C6" s="150" t="s">
        <v>98</v>
      </c>
      <c r="D6" s="129" t="s">
        <v>61</v>
      </c>
      <c r="E6" s="151" t="s">
        <v>74</v>
      </c>
      <c r="F6" s="24"/>
      <c r="G6" s="130"/>
      <c r="H6" s="130"/>
      <c r="I6" s="130">
        <v>1</v>
      </c>
      <c r="J6" s="130"/>
      <c r="K6" s="130" t="s">
        <v>70</v>
      </c>
      <c r="L6" s="130"/>
      <c r="M6" s="130">
        <v>1</v>
      </c>
      <c r="N6" s="130"/>
      <c r="O6" s="130">
        <v>2</v>
      </c>
      <c r="P6" s="130"/>
      <c r="Q6" s="135" t="s">
        <v>63</v>
      </c>
      <c r="R6" s="148"/>
      <c r="S6" s="135"/>
      <c r="T6" s="135"/>
      <c r="U6" s="135" t="s">
        <v>63</v>
      </c>
      <c r="V6" s="152">
        <v>0.5</v>
      </c>
      <c r="W6" s="150" t="s">
        <v>96</v>
      </c>
      <c r="X6" s="133">
        <v>6114</v>
      </c>
      <c r="Y6" s="64"/>
      <c r="Z6" s="64"/>
      <c r="AA6" s="64"/>
      <c r="AB6" s="64"/>
      <c r="AC6" s="64"/>
      <c r="AD6" s="64"/>
    </row>
    <row r="7" spans="1:30" x14ac:dyDescent="0.25">
      <c r="A7" s="23"/>
      <c r="B7" s="22" t="s">
        <v>7</v>
      </c>
      <c r="C7" s="17"/>
      <c r="D7" s="16"/>
      <c r="E7" s="83"/>
      <c r="F7" s="88"/>
      <c r="G7" s="18">
        <f>SUM(G4:G6)</f>
        <v>1</v>
      </c>
      <c r="H7" s="18"/>
      <c r="I7" s="18">
        <f>SUM(I4:I6)</f>
        <v>2</v>
      </c>
      <c r="J7" s="17"/>
      <c r="K7" s="17"/>
      <c r="L7" s="17"/>
      <c r="M7" s="18">
        <f t="shared" ref="M7:O7" si="0">SUM(M4:M6)</f>
        <v>3</v>
      </c>
      <c r="N7" s="18"/>
      <c r="O7" s="18">
        <f t="shared" si="0"/>
        <v>4</v>
      </c>
      <c r="P7" s="18"/>
      <c r="Q7" s="66" t="s">
        <v>103</v>
      </c>
      <c r="R7" s="66"/>
      <c r="S7" s="66"/>
      <c r="T7" s="66" t="s">
        <v>63</v>
      </c>
      <c r="U7" s="66" t="s">
        <v>102</v>
      </c>
      <c r="V7" s="33">
        <v>0.46200000000000002</v>
      </c>
      <c r="W7" s="84"/>
      <c r="X7" s="66"/>
      <c r="Y7" s="64"/>
      <c r="Z7" s="64"/>
      <c r="AA7" s="64"/>
      <c r="AB7" s="64"/>
      <c r="AC7" s="64"/>
      <c r="AD7" s="64"/>
    </row>
    <row r="8" spans="1:30" x14ac:dyDescent="0.25">
      <c r="A8" s="136"/>
      <c r="B8" s="137" t="s">
        <v>99</v>
      </c>
      <c r="C8" s="138" t="s">
        <v>100</v>
      </c>
      <c r="D8" s="139"/>
      <c r="E8" s="118"/>
      <c r="F8" s="115"/>
      <c r="G8" s="140"/>
      <c r="H8" s="139"/>
      <c r="I8" s="139"/>
      <c r="J8" s="139"/>
      <c r="K8" s="138"/>
      <c r="L8" s="138"/>
      <c r="M8" s="138"/>
      <c r="N8" s="138"/>
      <c r="O8" s="138"/>
      <c r="P8" s="138"/>
      <c r="Q8" s="149"/>
      <c r="R8" s="149"/>
      <c r="S8" s="149"/>
      <c r="T8" s="149"/>
      <c r="U8" s="149"/>
      <c r="V8" s="141"/>
      <c r="W8" s="141"/>
      <c r="X8" s="142"/>
      <c r="Y8" s="64"/>
      <c r="Z8" s="58"/>
      <c r="AA8" s="58"/>
      <c r="AB8" s="58"/>
      <c r="AC8" s="64"/>
      <c r="AD8" s="64"/>
    </row>
    <row r="9" spans="1:30" x14ac:dyDescent="0.25">
      <c r="A9" s="136"/>
      <c r="B9" s="143"/>
      <c r="C9" s="85"/>
      <c r="D9" s="144"/>
      <c r="E9" s="86"/>
      <c r="F9" s="86"/>
      <c r="G9" s="145"/>
      <c r="H9" s="85"/>
      <c r="I9" s="85"/>
      <c r="J9" s="85"/>
      <c r="K9" s="85"/>
      <c r="L9" s="85"/>
      <c r="M9" s="85"/>
      <c r="N9" s="85"/>
      <c r="O9" s="85"/>
      <c r="P9" s="85"/>
      <c r="Q9" s="145"/>
      <c r="R9" s="145"/>
      <c r="S9" s="145"/>
      <c r="T9" s="145"/>
      <c r="U9" s="145"/>
      <c r="V9" s="85"/>
      <c r="W9" s="85"/>
      <c r="X9" s="146"/>
      <c r="Y9" s="38"/>
      <c r="Z9" s="35"/>
      <c r="AA9" s="24"/>
      <c r="AB9" s="24"/>
      <c r="AC9" s="64"/>
      <c r="AD9" s="64"/>
    </row>
    <row r="10" spans="1:30" x14ac:dyDescent="0.25">
      <c r="A10" s="23"/>
      <c r="B10" s="58"/>
      <c r="C10" s="35"/>
      <c r="D10" s="58"/>
      <c r="E10" s="79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80"/>
      <c r="R10" s="80"/>
      <c r="S10" s="80"/>
      <c r="T10" s="80"/>
      <c r="U10" s="80"/>
      <c r="V10" s="35"/>
      <c r="W10" s="58"/>
      <c r="X10" s="35"/>
      <c r="Y10" s="64"/>
      <c r="Z10" s="64"/>
      <c r="AA10" s="64"/>
      <c r="AB10" s="64"/>
      <c r="AC10" s="64"/>
      <c r="AD10" s="64"/>
    </row>
    <row r="11" spans="1:30" x14ac:dyDescent="0.25">
      <c r="A11" s="23"/>
      <c r="B11" s="58"/>
      <c r="C11" s="35"/>
      <c r="D11" s="58"/>
      <c r="E11" s="79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80"/>
      <c r="R11" s="80"/>
      <c r="S11" s="80"/>
      <c r="T11" s="80"/>
      <c r="U11" s="80"/>
      <c r="V11" s="35"/>
      <c r="W11" s="58"/>
      <c r="X11" s="35"/>
      <c r="Y11" s="64"/>
      <c r="Z11" s="64"/>
      <c r="AA11" s="64"/>
      <c r="AB11" s="64"/>
      <c r="AC11" s="64"/>
      <c r="AD11" s="64"/>
    </row>
    <row r="12" spans="1:30" x14ac:dyDescent="0.25">
      <c r="A12" s="23"/>
      <c r="B12" s="58"/>
      <c r="C12" s="35"/>
      <c r="D12" s="58"/>
      <c r="E12" s="79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80"/>
      <c r="R12" s="80"/>
      <c r="S12" s="80"/>
      <c r="T12" s="80"/>
      <c r="U12" s="80"/>
      <c r="V12" s="35"/>
      <c r="W12" s="58"/>
      <c r="X12" s="35"/>
      <c r="Y12" s="64"/>
      <c r="Z12" s="64"/>
      <c r="AA12" s="64"/>
      <c r="AB12" s="64"/>
      <c r="AC12" s="64"/>
      <c r="AD12" s="64"/>
    </row>
    <row r="13" spans="1:30" x14ac:dyDescent="0.25">
      <c r="A13" s="23"/>
      <c r="B13" s="58"/>
      <c r="C13" s="35"/>
      <c r="D13" s="58"/>
      <c r="E13" s="79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80"/>
      <c r="R13" s="80"/>
      <c r="S13" s="80"/>
      <c r="T13" s="80"/>
      <c r="U13" s="80"/>
      <c r="V13" s="35"/>
      <c r="W13" s="58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79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80"/>
      <c r="R14" s="80"/>
      <c r="S14" s="80"/>
      <c r="T14" s="80"/>
      <c r="U14" s="80"/>
      <c r="V14" s="35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79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80"/>
      <c r="R15" s="80"/>
      <c r="S15" s="80"/>
      <c r="T15" s="80"/>
      <c r="U15" s="80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7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80"/>
      <c r="R16" s="80"/>
      <c r="S16" s="80"/>
      <c r="T16" s="80"/>
      <c r="U16" s="80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0"/>
      <c r="R17" s="80"/>
      <c r="S17" s="80"/>
      <c r="T17" s="80"/>
      <c r="U17" s="8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0"/>
      <c r="R41" s="80"/>
      <c r="S41" s="80"/>
      <c r="T41" s="80"/>
      <c r="U41" s="8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0"/>
      <c r="R42" s="80"/>
      <c r="S42" s="80"/>
      <c r="T42" s="80"/>
      <c r="U42" s="8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0"/>
      <c r="R43" s="80"/>
      <c r="S43" s="80"/>
      <c r="T43" s="80"/>
      <c r="U43" s="8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0"/>
      <c r="R44" s="80"/>
      <c r="S44" s="80"/>
      <c r="T44" s="80"/>
      <c r="U44" s="8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0"/>
      <c r="R45" s="80"/>
      <c r="S45" s="80"/>
      <c r="T45" s="80"/>
      <c r="U45" s="80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80"/>
      <c r="R46" s="80"/>
      <c r="S46" s="80"/>
      <c r="T46" s="80"/>
      <c r="U46" s="80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7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80"/>
      <c r="R47" s="80"/>
      <c r="S47" s="80"/>
      <c r="T47" s="80"/>
      <c r="U47" s="80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7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80"/>
      <c r="R48" s="80"/>
      <c r="S48" s="80"/>
      <c r="T48" s="80"/>
      <c r="U48" s="80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7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80"/>
      <c r="R49" s="80"/>
      <c r="S49" s="80"/>
      <c r="T49" s="80"/>
      <c r="U49" s="80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58"/>
      <c r="F50" s="24"/>
      <c r="G50" s="35"/>
      <c r="H50" s="38"/>
      <c r="I50" s="35"/>
      <c r="J50" s="24"/>
      <c r="K50" s="24"/>
      <c r="L50" s="24"/>
      <c r="M50" s="24"/>
      <c r="N50" s="57"/>
      <c r="O50" s="57"/>
      <c r="P50" s="24"/>
      <c r="Q50" s="96"/>
      <c r="R50" s="96"/>
      <c r="S50" s="96"/>
      <c r="T50" s="96"/>
      <c r="U50" s="96"/>
      <c r="V50" s="24"/>
      <c r="W50" s="58"/>
      <c r="X50" s="24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58"/>
      <c r="F51" s="24"/>
      <c r="G51" s="35"/>
      <c r="H51" s="38"/>
      <c r="I51" s="35"/>
      <c r="J51" s="24"/>
      <c r="K51" s="24"/>
      <c r="L51" s="24"/>
      <c r="M51" s="24"/>
      <c r="N51" s="57"/>
      <c r="O51" s="57"/>
      <c r="P51" s="24"/>
      <c r="Q51" s="96"/>
      <c r="R51" s="96"/>
      <c r="S51" s="96"/>
      <c r="T51" s="96"/>
      <c r="U51" s="96"/>
      <c r="V51" s="24"/>
      <c r="W51" s="58"/>
      <c r="X51" s="24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58"/>
      <c r="F52" s="24"/>
      <c r="G52" s="35"/>
      <c r="H52" s="38"/>
      <c r="I52" s="35"/>
      <c r="J52" s="24"/>
      <c r="K52" s="24"/>
      <c r="L52" s="24"/>
      <c r="M52" s="24"/>
      <c r="N52" s="57"/>
      <c r="O52" s="57"/>
      <c r="P52" s="24"/>
      <c r="Q52" s="96"/>
      <c r="R52" s="96"/>
      <c r="S52" s="96"/>
      <c r="T52" s="96"/>
      <c r="U52" s="96"/>
      <c r="V52" s="24"/>
      <c r="W52" s="58"/>
      <c r="X52" s="24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58"/>
      <c r="F53" s="24"/>
      <c r="G53" s="35"/>
      <c r="H53" s="38"/>
      <c r="I53" s="35"/>
      <c r="J53" s="24"/>
      <c r="K53" s="24"/>
      <c r="L53" s="24"/>
      <c r="M53" s="24"/>
      <c r="N53" s="57"/>
      <c r="O53" s="57"/>
      <c r="P53" s="24"/>
      <c r="Q53" s="96"/>
      <c r="R53" s="96"/>
      <c r="S53" s="96"/>
      <c r="T53" s="96"/>
      <c r="U53" s="96"/>
      <c r="V53" s="24"/>
      <c r="W53" s="58"/>
      <c r="X53" s="24"/>
      <c r="Y53" s="64"/>
      <c r="Z53" s="64"/>
      <c r="AA53" s="64"/>
      <c r="AB53" s="64"/>
      <c r="AC53" s="64"/>
      <c r="AD53" s="64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93"/>
      <c r="R70" s="93"/>
      <c r="S70" s="93"/>
      <c r="T70" s="93"/>
      <c r="U70" s="93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3"/>
      <c r="R72" s="93"/>
      <c r="S72" s="93"/>
      <c r="T72" s="93"/>
      <c r="U72" s="93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3"/>
      <c r="R73" s="93"/>
      <c r="S73" s="93"/>
      <c r="T73" s="93"/>
      <c r="U73" s="9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3"/>
      <c r="R74" s="93"/>
      <c r="S74" s="93"/>
      <c r="T74" s="93"/>
      <c r="U74" s="93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3"/>
      <c r="R75" s="93"/>
      <c r="S75" s="93"/>
      <c r="T75" s="93"/>
      <c r="U75" s="93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3"/>
      <c r="R76" s="93"/>
      <c r="S76" s="93"/>
      <c r="T76" s="93"/>
      <c r="U76" s="93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3"/>
      <c r="R77" s="93"/>
      <c r="S77" s="93"/>
      <c r="T77" s="93"/>
      <c r="U77" s="93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3"/>
      <c r="R78" s="93"/>
      <c r="S78" s="93"/>
      <c r="T78" s="93"/>
      <c r="U78" s="93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3"/>
      <c r="R79" s="93"/>
      <c r="S79" s="93"/>
      <c r="T79" s="93"/>
      <c r="U79" s="93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3"/>
      <c r="R80" s="93"/>
      <c r="S80" s="93"/>
      <c r="T80" s="93"/>
      <c r="U80" s="93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3"/>
      <c r="R81" s="93"/>
      <c r="S81" s="93"/>
      <c r="T81" s="93"/>
      <c r="U81" s="93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3"/>
      <c r="R82" s="93"/>
      <c r="S82" s="93"/>
      <c r="T82" s="93"/>
      <c r="U82" s="93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3"/>
      <c r="R83" s="93"/>
      <c r="S83" s="93"/>
      <c r="T83" s="93"/>
      <c r="U83" s="9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3"/>
      <c r="R84" s="93"/>
      <c r="S84" s="93"/>
      <c r="T84" s="93"/>
      <c r="U84" s="93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3"/>
      <c r="R85" s="93"/>
      <c r="S85" s="93"/>
      <c r="T85" s="93"/>
      <c r="U85" s="93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3"/>
      <c r="R86" s="93"/>
      <c r="S86" s="93"/>
      <c r="T86" s="93"/>
      <c r="U86" s="93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3"/>
      <c r="R87" s="93"/>
      <c r="S87" s="93"/>
      <c r="T87" s="93"/>
      <c r="U87" s="93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3"/>
      <c r="R88" s="93"/>
      <c r="S88" s="93"/>
      <c r="T88" s="93"/>
      <c r="U88" s="93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3"/>
      <c r="R89" s="93"/>
      <c r="S89" s="93"/>
      <c r="T89" s="93"/>
      <c r="U89" s="9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3"/>
      <c r="R90" s="93"/>
      <c r="S90" s="93"/>
      <c r="T90" s="93"/>
      <c r="U90" s="9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3"/>
      <c r="R91" s="93"/>
      <c r="S91" s="93"/>
      <c r="T91" s="93"/>
      <c r="U91" s="9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3"/>
      <c r="R92" s="93"/>
      <c r="S92" s="93"/>
      <c r="T92" s="93"/>
      <c r="U92" s="9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3"/>
      <c r="R93" s="93"/>
      <c r="S93" s="93"/>
      <c r="T93" s="93"/>
      <c r="U93" s="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3"/>
      <c r="R94" s="93"/>
      <c r="S94" s="93"/>
      <c r="T94" s="93"/>
      <c r="U94" s="9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3"/>
      <c r="R95" s="93"/>
      <c r="S95" s="93"/>
      <c r="T95" s="93"/>
      <c r="U95" s="9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3"/>
      <c r="R96" s="93"/>
      <c r="S96" s="93"/>
      <c r="T96" s="93"/>
      <c r="U96" s="9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3"/>
      <c r="R97" s="93"/>
      <c r="S97" s="93"/>
      <c r="T97" s="93"/>
      <c r="U97" s="9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3"/>
      <c r="R98" s="93"/>
      <c r="S98" s="93"/>
      <c r="T98" s="93"/>
      <c r="U98" s="9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3"/>
      <c r="R99" s="93"/>
      <c r="S99" s="93"/>
      <c r="T99" s="93"/>
      <c r="U99" s="9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3"/>
      <c r="R100" s="93"/>
      <c r="S100" s="93"/>
      <c r="T100" s="93"/>
      <c r="U100" s="9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3"/>
      <c r="R101" s="93"/>
      <c r="S101" s="93"/>
      <c r="T101" s="93"/>
      <c r="U101" s="9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3"/>
      <c r="R102" s="93"/>
      <c r="S102" s="93"/>
      <c r="T102" s="93"/>
      <c r="U102" s="9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3"/>
      <c r="R103" s="93"/>
      <c r="S103" s="93"/>
      <c r="T103" s="93"/>
      <c r="U103" s="9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3"/>
      <c r="R104" s="93"/>
      <c r="S104" s="93"/>
      <c r="T104" s="93"/>
      <c r="U104" s="9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3"/>
      <c r="R105" s="93"/>
      <c r="S105" s="93"/>
      <c r="T105" s="93"/>
      <c r="U105" s="9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3"/>
      <c r="R106" s="93"/>
      <c r="S106" s="93"/>
      <c r="T106" s="93"/>
      <c r="U106" s="9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3"/>
      <c r="R107" s="93"/>
      <c r="S107" s="93"/>
      <c r="T107" s="93"/>
      <c r="U107" s="9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3"/>
      <c r="R108" s="93"/>
      <c r="S108" s="93"/>
      <c r="T108" s="93"/>
      <c r="U108" s="9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3"/>
      <c r="R109" s="93"/>
      <c r="S109" s="93"/>
      <c r="T109" s="93"/>
      <c r="U109" s="9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3"/>
      <c r="R110" s="93"/>
      <c r="S110" s="93"/>
      <c r="T110" s="93"/>
      <c r="U110" s="9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3"/>
      <c r="R111" s="93"/>
      <c r="S111" s="93"/>
      <c r="T111" s="93"/>
      <c r="U111" s="9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3"/>
      <c r="R112" s="93"/>
      <c r="S112" s="93"/>
      <c r="T112" s="93"/>
      <c r="U112" s="9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3"/>
      <c r="R113" s="93"/>
      <c r="S113" s="93"/>
      <c r="T113" s="93"/>
      <c r="U113" s="9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3"/>
      <c r="R114" s="93"/>
      <c r="S114" s="93"/>
      <c r="T114" s="93"/>
      <c r="U114" s="9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3"/>
      <c r="R115" s="93"/>
      <c r="S115" s="93"/>
      <c r="T115" s="93"/>
      <c r="U115" s="9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3"/>
      <c r="R116" s="93"/>
      <c r="S116" s="93"/>
      <c r="T116" s="93"/>
      <c r="U116" s="9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3"/>
      <c r="R117" s="93"/>
      <c r="S117" s="93"/>
      <c r="T117" s="93"/>
      <c r="U117" s="9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3"/>
      <c r="R118" s="93"/>
      <c r="S118" s="93"/>
      <c r="T118" s="93"/>
      <c r="U118" s="9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3"/>
      <c r="R119" s="93"/>
      <c r="S119" s="93"/>
      <c r="T119" s="93"/>
      <c r="U119" s="9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3"/>
      <c r="R120" s="93"/>
      <c r="S120" s="93"/>
      <c r="T120" s="93"/>
      <c r="U120" s="9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3"/>
      <c r="R121" s="93"/>
      <c r="S121" s="93"/>
      <c r="T121" s="93"/>
      <c r="U121" s="9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3"/>
      <c r="R122" s="93"/>
      <c r="S122" s="93"/>
      <c r="T122" s="93"/>
      <c r="U122" s="9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3"/>
      <c r="R123" s="93"/>
      <c r="S123" s="93"/>
      <c r="T123" s="93"/>
      <c r="U123" s="9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3"/>
      <c r="R124" s="93"/>
      <c r="S124" s="93"/>
      <c r="T124" s="93"/>
      <c r="U124" s="9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3"/>
      <c r="R125" s="93"/>
      <c r="S125" s="93"/>
      <c r="T125" s="93"/>
      <c r="U125" s="9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3"/>
      <c r="R126" s="93"/>
      <c r="S126" s="93"/>
      <c r="T126" s="93"/>
      <c r="U126" s="9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3"/>
      <c r="R127" s="93"/>
      <c r="S127" s="93"/>
      <c r="T127" s="93"/>
      <c r="U127" s="9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3"/>
      <c r="R128" s="93"/>
      <c r="S128" s="93"/>
      <c r="T128" s="93"/>
      <c r="U128" s="9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3"/>
      <c r="R129" s="93"/>
      <c r="S129" s="93"/>
      <c r="T129" s="93"/>
      <c r="U129" s="9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3"/>
      <c r="R130" s="93"/>
      <c r="S130" s="93"/>
      <c r="T130" s="93"/>
      <c r="U130" s="9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3"/>
      <c r="R131" s="93"/>
      <c r="S131" s="93"/>
      <c r="T131" s="93"/>
      <c r="U131" s="9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3"/>
      <c r="R132" s="93"/>
      <c r="S132" s="93"/>
      <c r="T132" s="93"/>
      <c r="U132" s="9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3"/>
      <c r="R133" s="93"/>
      <c r="S133" s="93"/>
      <c r="T133" s="93"/>
      <c r="U133" s="9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3"/>
      <c r="R134" s="93"/>
      <c r="S134" s="93"/>
      <c r="T134" s="93"/>
      <c r="U134" s="9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3"/>
      <c r="R135" s="93"/>
      <c r="S135" s="93"/>
      <c r="T135" s="93"/>
      <c r="U135" s="9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3"/>
      <c r="R136" s="93"/>
      <c r="S136" s="93"/>
      <c r="T136" s="93"/>
      <c r="U136" s="9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3"/>
      <c r="R137" s="93"/>
      <c r="S137" s="93"/>
      <c r="T137" s="93"/>
      <c r="U137" s="9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3"/>
      <c r="R138" s="93"/>
      <c r="S138" s="93"/>
      <c r="T138" s="93"/>
      <c r="U138" s="9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3"/>
      <c r="R139" s="93"/>
      <c r="S139" s="93"/>
      <c r="T139" s="93"/>
      <c r="U139" s="9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3"/>
      <c r="R140" s="93"/>
      <c r="S140" s="93"/>
      <c r="T140" s="93"/>
      <c r="U140" s="9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3"/>
      <c r="R141" s="93"/>
      <c r="S141" s="93"/>
      <c r="T141" s="93"/>
      <c r="U141" s="93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3"/>
      <c r="R142" s="93"/>
      <c r="S142" s="93"/>
      <c r="T142" s="93"/>
      <c r="U142" s="93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93"/>
      <c r="R155" s="93"/>
      <c r="S155" s="93"/>
      <c r="T155" s="93"/>
      <c r="U155" s="93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3"/>
      <c r="R156" s="93"/>
      <c r="S156" s="93"/>
      <c r="T156" s="93"/>
      <c r="U156" s="93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3"/>
      <c r="R157" s="93"/>
      <c r="S157" s="93"/>
      <c r="T157" s="93"/>
      <c r="U157" s="93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3"/>
      <c r="R158" s="93"/>
      <c r="S158" s="93"/>
      <c r="T158" s="93"/>
      <c r="U158" s="93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93"/>
      <c r="R170" s="93"/>
      <c r="S170" s="93"/>
      <c r="T170" s="93"/>
      <c r="U170" s="93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3"/>
      <c r="R171" s="93"/>
      <c r="S171" s="93"/>
      <c r="T171" s="93"/>
      <c r="U171" s="9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3"/>
      <c r="R172" s="93"/>
      <c r="S172" s="93"/>
      <c r="T172" s="93"/>
      <c r="U172" s="9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3"/>
      <c r="R173" s="93"/>
      <c r="S173" s="93"/>
      <c r="T173" s="93"/>
      <c r="U173" s="9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3"/>
      <c r="R174" s="93"/>
      <c r="S174" s="93"/>
      <c r="T174" s="93"/>
      <c r="U174" s="9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3"/>
      <c r="R175" s="93"/>
      <c r="S175" s="93"/>
      <c r="T175" s="93"/>
      <c r="U175" s="9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3"/>
      <c r="R176" s="93"/>
      <c r="S176" s="93"/>
      <c r="T176" s="93"/>
      <c r="U176" s="9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3"/>
      <c r="R177" s="93"/>
      <c r="S177" s="93"/>
      <c r="T177" s="93"/>
      <c r="U177" s="93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3"/>
      <c r="R178" s="93"/>
      <c r="S178" s="93"/>
      <c r="T178" s="93"/>
      <c r="U178" s="93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3"/>
      <c r="R179" s="93"/>
      <c r="S179" s="93"/>
      <c r="T179" s="93"/>
      <c r="U179" s="93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3"/>
      <c r="R180" s="93"/>
      <c r="S180" s="93"/>
      <c r="T180" s="93"/>
      <c r="U180" s="93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3"/>
      <c r="R181" s="93"/>
      <c r="S181" s="93"/>
      <c r="T181" s="93"/>
      <c r="U181" s="93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3"/>
      <c r="R182" s="93"/>
      <c r="S182" s="93"/>
      <c r="T182" s="93"/>
      <c r="U182" s="93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3"/>
      <c r="R183" s="93"/>
      <c r="S183" s="93"/>
      <c r="T183" s="93"/>
      <c r="U183" s="9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3"/>
      <c r="R184" s="93"/>
      <c r="S184" s="93"/>
      <c r="T184" s="93"/>
      <c r="U184" s="93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3"/>
      <c r="R185" s="93"/>
      <c r="S185" s="93"/>
      <c r="T185" s="93"/>
      <c r="U185" s="93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3"/>
      <c r="R186" s="93"/>
      <c r="S186" s="93"/>
      <c r="T186" s="93"/>
      <c r="U186" s="93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3"/>
      <c r="R187" s="93"/>
      <c r="S187" s="93"/>
      <c r="T187" s="93"/>
      <c r="U187" s="93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3"/>
      <c r="R188" s="93"/>
      <c r="S188" s="93"/>
      <c r="T188" s="93"/>
      <c r="U188" s="93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2020-05-01T22:40:54Z</dcterms:modified>
</cp:coreProperties>
</file>