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5" i="1"/>
  <c r="O20" i="1"/>
  <c r="M6" i="1"/>
  <c r="M5" i="1"/>
  <c r="M20" i="1" s="1"/>
  <c r="AE20" i="1"/>
  <c r="AD20" i="1"/>
  <c r="AC20" i="1"/>
  <c r="AB20" i="1"/>
  <c r="AA20" i="1"/>
  <c r="Z20" i="1"/>
  <c r="Y20" i="1"/>
  <c r="I26" i="1"/>
  <c r="X20" i="1"/>
  <c r="H26" i="1"/>
  <c r="W20" i="1"/>
  <c r="G26" i="1"/>
  <c r="V20" i="1"/>
  <c r="F26" i="1"/>
  <c r="U20" i="1"/>
  <c r="E26" i="1"/>
  <c r="T20" i="1"/>
  <c r="S20" i="1"/>
  <c r="R20" i="1"/>
  <c r="Q20" i="1"/>
  <c r="P20" i="1"/>
  <c r="L20" i="1"/>
  <c r="K20" i="1"/>
  <c r="J20" i="1"/>
  <c r="I20" i="1"/>
  <c r="H20" i="1"/>
  <c r="H24" i="1" s="1"/>
  <c r="G20" i="1"/>
  <c r="F20" i="1"/>
  <c r="D21" i="1" s="1"/>
  <c r="E20" i="1"/>
  <c r="E24" i="1" s="1"/>
  <c r="I24" i="1"/>
  <c r="G24" i="1"/>
  <c r="I27" i="1"/>
  <c r="N26" i="1"/>
  <c r="G27" i="1"/>
  <c r="L26" i="1"/>
  <c r="M26" i="1"/>
  <c r="O24" i="1"/>
  <c r="O27" i="1"/>
  <c r="N27" i="1" s="1"/>
  <c r="N20" i="1"/>
  <c r="N24" i="1" s="1"/>
  <c r="K26" i="1"/>
  <c r="M24" i="1" l="1"/>
  <c r="E27" i="1"/>
  <c r="M27" i="1" s="1"/>
  <c r="H27" i="1"/>
  <c r="L27" i="1" s="1"/>
  <c r="L24" i="1"/>
  <c r="F24" i="1"/>
  <c r="K24" i="1" l="1"/>
  <c r="F27" i="1"/>
  <c r="K27" i="1" s="1"/>
</calcChain>
</file>

<file path=xl/sharedStrings.xml><?xml version="1.0" encoding="utf-8"?>
<sst xmlns="http://schemas.openxmlformats.org/spreadsheetml/2006/main" count="92" uniqueCount="60">
  <si>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</si>
  <si>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</si>
  <si>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</si>
  <si>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</si>
  <si>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</si>
  <si>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</si>
  <si>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</si>
  <si>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</si>
  <si>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</si>
  <si>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</si>
  <si>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</si>
  <si>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</si>
  <si>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</si>
  <si>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</si>
  <si>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</si>
  <si>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</si>
  <si>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</si>
  <si>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</si>
  <si>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</si>
  <si>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</si>
  <si>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</si>
  <si>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</si>
  <si>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</si>
  <si>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</si>
  <si>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</si>
  <si>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</si>
  <si>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</si>
  <si>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</si>
  <si>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</si>
  <si>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</si>
  <si>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</si>
  <si>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</si>
  <si>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</si>
  <si>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</si>
  <si>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</si>
  <si>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</si>
  <si>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</si>
  <si>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</si>
  <si>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</si>
  <si>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</si>
  <si>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</si>
  <si>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Lohi</t>
  </si>
  <si>
    <t>ykköspesis</t>
  </si>
  <si>
    <t>karsintasarja</t>
  </si>
  <si>
    <t>9.</t>
  </si>
  <si>
    <t>Paukku</t>
  </si>
  <si>
    <t>10.</t>
  </si>
  <si>
    <t>ViPa</t>
  </si>
  <si>
    <t>16.3.1977</t>
  </si>
  <si>
    <t>Tuulia Väisänen</t>
  </si>
  <si>
    <t>14.08. 2002  Lohi - ViPa  1-2  (3-1, 2-9, 0-1)</t>
  </si>
  <si>
    <t xml:space="preserve">  25 v   4 kk 29 pv</t>
  </si>
  <si>
    <t>24.  ottelu</t>
  </si>
  <si>
    <t>20.07. 2003  PattU - Paukku  1-2  (2-3, 4-3, 0-5)</t>
  </si>
  <si>
    <t xml:space="preserve">  26 v   4 kk   4 pv</t>
  </si>
  <si>
    <t>Lohi = Jyväskylän Lohi  (1924)</t>
  </si>
  <si>
    <t>Paukku = Hämeenlinnan Paukku  (1961)</t>
  </si>
  <si>
    <t>ViPa = Vihdin Pallo  (1967)</t>
  </si>
  <si>
    <t>Paukku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</si>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</sst>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/>
    <xf numFmtId="0" fontId="2" fillId="8" borderId="3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1.57031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49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8">
        <v>2002</v>
      </c>
      <c r="C4" s="78"/>
      <c r="D4" s="79" t="s">
        <v>41</v>
      </c>
      <c r="E4" s="78"/>
      <c r="F4" s="80" t="s">
        <v>42</v>
      </c>
      <c r="G4" s="85"/>
      <c r="H4" s="84"/>
      <c r="I4" s="78"/>
      <c r="J4" s="78"/>
      <c r="K4" s="78"/>
      <c r="L4" s="78"/>
      <c r="M4" s="78"/>
      <c r="N4" s="78"/>
      <c r="O4" s="81"/>
      <c r="P4" s="27"/>
      <c r="Q4" s="27"/>
      <c r="R4" s="27"/>
      <c r="S4" s="27"/>
      <c r="T4" s="27"/>
      <c r="U4" s="28">
        <v>7</v>
      </c>
      <c r="V4" s="28">
        <v>0</v>
      </c>
      <c r="W4" s="28">
        <v>0</v>
      </c>
      <c r="X4" s="28">
        <v>9</v>
      </c>
      <c r="Y4" s="28">
        <v>26</v>
      </c>
      <c r="Z4" s="27"/>
      <c r="AA4" s="27"/>
      <c r="AB4" s="27"/>
      <c r="AC4" s="27"/>
      <c r="AD4" s="27"/>
      <c r="AE4" s="27"/>
      <c r="AF4" s="82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2003</v>
      </c>
      <c r="C5" s="27" t="s">
        <v>44</v>
      </c>
      <c r="D5" s="41" t="s">
        <v>45</v>
      </c>
      <c r="E5" s="27">
        <v>20</v>
      </c>
      <c r="F5" s="27">
        <v>0</v>
      </c>
      <c r="G5" s="27">
        <v>1</v>
      </c>
      <c r="H5" s="27">
        <v>10</v>
      </c>
      <c r="I5" s="27">
        <v>69</v>
      </c>
      <c r="J5" s="27">
        <v>24</v>
      </c>
      <c r="K5" s="27">
        <v>36</v>
      </c>
      <c r="L5" s="27">
        <v>8</v>
      </c>
      <c r="M5" s="27">
        <f>PRODUCT(F5+G5)</f>
        <v>1</v>
      </c>
      <c r="N5" s="83">
        <v>0.53100000000000003</v>
      </c>
      <c r="O5" s="25">
        <f>PRODUCT(I5/N5)</f>
        <v>129.94350282485874</v>
      </c>
      <c r="P5" s="27"/>
      <c r="Q5" s="27"/>
      <c r="R5" s="27"/>
      <c r="S5" s="27"/>
      <c r="T5" s="27"/>
      <c r="U5" s="28">
        <v>6</v>
      </c>
      <c r="V5" s="28">
        <v>1</v>
      </c>
      <c r="W5" s="28">
        <v>2</v>
      </c>
      <c r="X5" s="28">
        <v>15</v>
      </c>
      <c r="Y5" s="28">
        <v>39</v>
      </c>
      <c r="Z5" s="27"/>
      <c r="AA5" s="27"/>
      <c r="AB5" s="27"/>
      <c r="AC5" s="27"/>
      <c r="AD5" s="27"/>
      <c r="AE5" s="27"/>
      <c r="AF5" s="82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2004</v>
      </c>
      <c r="C6" s="27" t="s">
        <v>46</v>
      </c>
      <c r="D6" s="41" t="s">
        <v>47</v>
      </c>
      <c r="E6" s="27">
        <v>20</v>
      </c>
      <c r="F6" s="27">
        <v>0</v>
      </c>
      <c r="G6" s="27">
        <v>4</v>
      </c>
      <c r="H6" s="27">
        <v>11</v>
      </c>
      <c r="I6" s="27">
        <v>59</v>
      </c>
      <c r="J6" s="27">
        <v>23</v>
      </c>
      <c r="K6" s="27">
        <v>20</v>
      </c>
      <c r="L6" s="27">
        <v>12</v>
      </c>
      <c r="M6" s="27">
        <f>PRODUCT(F6+G6)</f>
        <v>4</v>
      </c>
      <c r="N6" s="30">
        <v>0.53200000000000003</v>
      </c>
      <c r="O6" s="25">
        <f>PRODUCT(I6/N6)</f>
        <v>110.90225563909773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2005</v>
      </c>
      <c r="C7" s="27"/>
      <c r="D7" s="13"/>
      <c r="E7" s="27"/>
      <c r="F7" s="27"/>
      <c r="G7" s="27"/>
      <c r="H7" s="27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2006</v>
      </c>
      <c r="C8" s="27"/>
      <c r="D8" s="13"/>
      <c r="E8" s="27"/>
      <c r="F8" s="27"/>
      <c r="G8" s="27"/>
      <c r="H8" s="27"/>
      <c r="I8" s="27"/>
      <c r="J8" s="27"/>
      <c r="K8" s="27"/>
      <c r="L8" s="27"/>
      <c r="M8" s="27"/>
      <c r="N8" s="30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2007</v>
      </c>
      <c r="C9" s="27"/>
      <c r="D9" s="13"/>
      <c r="E9" s="27"/>
      <c r="F9" s="27"/>
      <c r="G9" s="27"/>
      <c r="H9" s="27"/>
      <c r="I9" s="27"/>
      <c r="J9" s="27"/>
      <c r="K9" s="27"/>
      <c r="L9" s="27"/>
      <c r="M9" s="27"/>
      <c r="N9" s="30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78">
        <v>2008</v>
      </c>
      <c r="C10" s="78"/>
      <c r="D10" s="79" t="s">
        <v>45</v>
      </c>
      <c r="E10" s="78"/>
      <c r="F10" s="80" t="s">
        <v>42</v>
      </c>
      <c r="G10" s="85"/>
      <c r="H10" s="84"/>
      <c r="I10" s="78"/>
      <c r="J10" s="78"/>
      <c r="K10" s="78"/>
      <c r="L10" s="78"/>
      <c r="M10" s="78"/>
      <c r="N10" s="78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78">
        <v>2009</v>
      </c>
      <c r="C11" s="78"/>
      <c r="D11" s="79" t="s">
        <v>45</v>
      </c>
      <c r="E11" s="78"/>
      <c r="F11" s="80" t="s">
        <v>42</v>
      </c>
      <c r="G11" s="85"/>
      <c r="H11" s="84"/>
      <c r="I11" s="78"/>
      <c r="J11" s="78"/>
      <c r="K11" s="78"/>
      <c r="L11" s="78"/>
      <c r="M11" s="78"/>
      <c r="N11" s="78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78">
        <v>2010</v>
      </c>
      <c r="C12" s="78"/>
      <c r="D12" s="79" t="s">
        <v>45</v>
      </c>
      <c r="E12" s="78"/>
      <c r="F12" s="80" t="s">
        <v>42</v>
      </c>
      <c r="G12" s="85"/>
      <c r="H12" s="84"/>
      <c r="I12" s="78"/>
      <c r="J12" s="78"/>
      <c r="K12" s="78"/>
      <c r="L12" s="78"/>
      <c r="M12" s="78"/>
      <c r="N12" s="78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78">
        <v>2011</v>
      </c>
      <c r="C13" s="78"/>
      <c r="D13" s="79" t="s">
        <v>45</v>
      </c>
      <c r="E13" s="78"/>
      <c r="F13" s="80" t="s">
        <v>42</v>
      </c>
      <c r="G13" s="85"/>
      <c r="H13" s="84"/>
      <c r="I13" s="78"/>
      <c r="J13" s="78"/>
      <c r="K13" s="78"/>
      <c r="L13" s="78"/>
      <c r="M13" s="78"/>
      <c r="N13" s="78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2012</v>
      </c>
      <c r="C14" s="27"/>
      <c r="D14" s="13"/>
      <c r="E14" s="27"/>
      <c r="F14" s="27"/>
      <c r="G14" s="27"/>
      <c r="H14" s="27"/>
      <c r="I14" s="27"/>
      <c r="J14" s="27"/>
      <c r="K14" s="27"/>
      <c r="L14" s="27"/>
      <c r="M14" s="27"/>
      <c r="N14" s="30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2013</v>
      </c>
      <c r="C15" s="27"/>
      <c r="D15" s="13"/>
      <c r="E15" s="27"/>
      <c r="F15" s="27"/>
      <c r="G15" s="27"/>
      <c r="H15" s="27"/>
      <c r="I15" s="27"/>
      <c r="J15" s="27"/>
      <c r="K15" s="27"/>
      <c r="L15" s="27"/>
      <c r="M15" s="27"/>
      <c r="N15" s="30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2014</v>
      </c>
      <c r="C16" s="27"/>
      <c r="D16" s="13"/>
      <c r="E16" s="27"/>
      <c r="F16" s="27"/>
      <c r="G16" s="27"/>
      <c r="H16" s="27"/>
      <c r="I16" s="27"/>
      <c r="J16" s="27"/>
      <c r="K16" s="27"/>
      <c r="L16" s="27"/>
      <c r="M16" s="27"/>
      <c r="N16" s="30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7">
        <v>2015</v>
      </c>
      <c r="C17" s="27"/>
      <c r="D17" s="13"/>
      <c r="E17" s="27"/>
      <c r="F17" s="27"/>
      <c r="G17" s="27"/>
      <c r="H17" s="27"/>
      <c r="I17" s="27"/>
      <c r="J17" s="27"/>
      <c r="K17" s="27"/>
      <c r="L17" s="27"/>
      <c r="M17" s="27"/>
      <c r="N17" s="30"/>
      <c r="O17" s="25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86">
        <v>2016</v>
      </c>
      <c r="C18" s="86"/>
      <c r="D18" s="87" t="s">
        <v>58</v>
      </c>
      <c r="E18" s="86"/>
      <c r="F18" s="88" t="s">
        <v>59</v>
      </c>
      <c r="G18" s="89"/>
      <c r="H18" s="90"/>
      <c r="I18" s="86"/>
      <c r="J18" s="86"/>
      <c r="K18" s="86"/>
      <c r="L18" s="86"/>
      <c r="M18" s="86"/>
      <c r="N18" s="86"/>
      <c r="O18" s="25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86">
        <v>2017</v>
      </c>
      <c r="C19" s="86"/>
      <c r="D19" s="87" t="s">
        <v>58</v>
      </c>
      <c r="E19" s="86"/>
      <c r="F19" s="88" t="s">
        <v>59</v>
      </c>
      <c r="G19" s="89"/>
      <c r="H19" s="90"/>
      <c r="I19" s="86"/>
      <c r="J19" s="86"/>
      <c r="K19" s="86"/>
      <c r="L19" s="86"/>
      <c r="M19" s="86"/>
      <c r="N19" s="86"/>
      <c r="O19" s="25"/>
      <c r="P19" s="27"/>
      <c r="Q19" s="27"/>
      <c r="R19" s="27"/>
      <c r="S19" s="27"/>
      <c r="T19" s="27"/>
      <c r="U19" s="28"/>
      <c r="V19" s="28"/>
      <c r="W19" s="28"/>
      <c r="X19" s="28"/>
      <c r="Y19" s="28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7" t="s">
        <v>9</v>
      </c>
      <c r="C20" s="18"/>
      <c r="D20" s="16"/>
      <c r="E20" s="19">
        <f t="shared" ref="E20:M20" si="0">SUM(E4:E6)</f>
        <v>40</v>
      </c>
      <c r="F20" s="19">
        <f t="shared" si="0"/>
        <v>0</v>
      </c>
      <c r="G20" s="19">
        <f t="shared" si="0"/>
        <v>5</v>
      </c>
      <c r="H20" s="19">
        <f t="shared" si="0"/>
        <v>21</v>
      </c>
      <c r="I20" s="19">
        <f t="shared" si="0"/>
        <v>128</v>
      </c>
      <c r="J20" s="19">
        <f t="shared" si="0"/>
        <v>47</v>
      </c>
      <c r="K20" s="19">
        <f t="shared" si="0"/>
        <v>56</v>
      </c>
      <c r="L20" s="19">
        <f t="shared" si="0"/>
        <v>20</v>
      </c>
      <c r="M20" s="19">
        <f t="shared" si="0"/>
        <v>5</v>
      </c>
      <c r="N20" s="31">
        <f>PRODUCT(I20/O20)</f>
        <v>0.5314604700383615</v>
      </c>
      <c r="O20" s="32">
        <f>SUM(O5:O6)</f>
        <v>240.84575846395649</v>
      </c>
      <c r="P20" s="19">
        <f t="shared" ref="P20:AE20" si="1">SUM(P4:P6)</f>
        <v>0</v>
      </c>
      <c r="Q20" s="19">
        <f t="shared" si="1"/>
        <v>0</v>
      </c>
      <c r="R20" s="19">
        <f t="shared" si="1"/>
        <v>0</v>
      </c>
      <c r="S20" s="19">
        <f t="shared" si="1"/>
        <v>0</v>
      </c>
      <c r="T20" s="19">
        <f t="shared" si="1"/>
        <v>0</v>
      </c>
      <c r="U20" s="19">
        <f t="shared" si="1"/>
        <v>13</v>
      </c>
      <c r="V20" s="19">
        <f t="shared" si="1"/>
        <v>1</v>
      </c>
      <c r="W20" s="19">
        <f t="shared" si="1"/>
        <v>2</v>
      </c>
      <c r="X20" s="19">
        <f t="shared" si="1"/>
        <v>24</v>
      </c>
      <c r="Y20" s="19">
        <f t="shared" si="1"/>
        <v>65</v>
      </c>
      <c r="Z20" s="19">
        <f t="shared" si="1"/>
        <v>0</v>
      </c>
      <c r="AA20" s="19">
        <f t="shared" si="1"/>
        <v>0</v>
      </c>
      <c r="AB20" s="19">
        <f t="shared" si="1"/>
        <v>0</v>
      </c>
      <c r="AC20" s="19">
        <f t="shared" si="1"/>
        <v>0</v>
      </c>
      <c r="AD20" s="19">
        <f t="shared" si="1"/>
        <v>0</v>
      </c>
      <c r="AE20" s="19">
        <f t="shared" si="1"/>
        <v>0</v>
      </c>
      <c r="AF20" s="1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9" t="s">
        <v>2</v>
      </c>
      <c r="C21" s="33"/>
      <c r="D21" s="34">
        <f>SUM(F20:H20)+((I20-F20-G20)/3)+(E20/3)+(Z20*25)+(AA20*25)+(AB20*10)+(AC20*25)+(AD20*20)+(AE20*15)</f>
        <v>80.333333333333329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36"/>
      <c r="AE21" s="1"/>
      <c r="AF21" s="1"/>
      <c r="AG21" s="24"/>
      <c r="AH21" s="9"/>
      <c r="AI21" s="9"/>
      <c r="AJ21" s="9"/>
      <c r="AK21" s="9"/>
      <c r="AL21" s="9"/>
    </row>
    <row r="22" spans="1:38" s="1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23" t="s">
        <v>16</v>
      </c>
      <c r="C23" s="40"/>
      <c r="D23" s="40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31" t="s">
        <v>38</v>
      </c>
      <c r="O23" s="25"/>
      <c r="P23" s="41" t="s">
        <v>33</v>
      </c>
      <c r="Q23" s="13"/>
      <c r="R23" s="13"/>
      <c r="S23" s="13"/>
      <c r="T23" s="42"/>
      <c r="U23" s="42"/>
      <c r="V23" s="42"/>
      <c r="W23" s="42"/>
      <c r="X23" s="42"/>
      <c r="Y23" s="13"/>
      <c r="Z23" s="13"/>
      <c r="AA23" s="13"/>
      <c r="AB23" s="13"/>
      <c r="AC23" s="13"/>
      <c r="AD23" s="13"/>
      <c r="AE23" s="13"/>
      <c r="AF23" s="43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1" t="s">
        <v>17</v>
      </c>
      <c r="C24" s="13"/>
      <c r="D24" s="44"/>
      <c r="E24" s="27">
        <f>PRODUCT(E20)</f>
        <v>40</v>
      </c>
      <c r="F24" s="27">
        <f>PRODUCT(F20)</f>
        <v>0</v>
      </c>
      <c r="G24" s="27">
        <f>PRODUCT(G20)</f>
        <v>5</v>
      </c>
      <c r="H24" s="27">
        <f>PRODUCT(H20)</f>
        <v>21</v>
      </c>
      <c r="I24" s="27">
        <f>PRODUCT(I20)</f>
        <v>128</v>
      </c>
      <c r="J24" s="1"/>
      <c r="K24" s="45">
        <f>PRODUCT((F24+G24)/E24)</f>
        <v>0.125</v>
      </c>
      <c r="L24" s="45">
        <f>PRODUCT(H24/E24)</f>
        <v>0.52500000000000002</v>
      </c>
      <c r="M24" s="45">
        <f>PRODUCT(I24/E24)</f>
        <v>3.2</v>
      </c>
      <c r="N24" s="30">
        <f>PRODUCT(N20)</f>
        <v>0.5314604700383615</v>
      </c>
      <c r="O24" s="25">
        <f>PRODUCT(O20)</f>
        <v>240.84575846395649</v>
      </c>
      <c r="P24" s="46" t="s">
        <v>34</v>
      </c>
      <c r="Q24" s="47"/>
      <c r="R24" s="47"/>
      <c r="S24" s="48" t="s">
        <v>50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9" t="s">
        <v>39</v>
      </c>
      <c r="AE24" s="49"/>
      <c r="AF24" s="50" t="s">
        <v>51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51" t="s">
        <v>18</v>
      </c>
      <c r="C25" s="52"/>
      <c r="D25" s="53"/>
      <c r="E25" s="27"/>
      <c r="F25" s="27"/>
      <c r="G25" s="27"/>
      <c r="H25" s="27"/>
      <c r="I25" s="27"/>
      <c r="J25" s="1"/>
      <c r="K25" s="45"/>
      <c r="L25" s="45"/>
      <c r="M25" s="45"/>
      <c r="N25" s="30"/>
      <c r="O25" s="25"/>
      <c r="P25" s="54" t="s">
        <v>35</v>
      </c>
      <c r="Q25" s="55"/>
      <c r="R25" s="55"/>
      <c r="S25" s="56" t="s">
        <v>53</v>
      </c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 t="s">
        <v>52</v>
      </c>
      <c r="AE25" s="57"/>
      <c r="AF25" s="58" t="s">
        <v>54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9" t="s">
        <v>19</v>
      </c>
      <c r="C26" s="60"/>
      <c r="D26" s="61"/>
      <c r="E26" s="28">
        <f>PRODUCT(U20)</f>
        <v>13</v>
      </c>
      <c r="F26" s="28">
        <f>PRODUCT(V20)</f>
        <v>1</v>
      </c>
      <c r="G26" s="28">
        <f>PRODUCT(W20)</f>
        <v>2</v>
      </c>
      <c r="H26" s="28">
        <f>PRODUCT(X20)</f>
        <v>24</v>
      </c>
      <c r="I26" s="28">
        <f>PRODUCT(Y20)</f>
        <v>65</v>
      </c>
      <c r="J26" s="1"/>
      <c r="K26" s="62">
        <f>PRODUCT((F26+G26)/E26)</f>
        <v>0.23076923076923078</v>
      </c>
      <c r="L26" s="62">
        <f>PRODUCT(H26/E26)</f>
        <v>1.8461538461538463</v>
      </c>
      <c r="M26" s="62">
        <f>PRODUCT(I26/E26)</f>
        <v>5</v>
      </c>
      <c r="N26" s="63">
        <f>PRODUCT(I26/O26)</f>
        <v>0.67708333333333337</v>
      </c>
      <c r="O26" s="25">
        <v>96</v>
      </c>
      <c r="P26" s="54" t="s">
        <v>36</v>
      </c>
      <c r="Q26" s="55"/>
      <c r="R26" s="55"/>
      <c r="S26" s="56" t="s">
        <v>50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7" t="s">
        <v>39</v>
      </c>
      <c r="AE26" s="57"/>
      <c r="AF26" s="58" t="s">
        <v>51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64" t="s">
        <v>20</v>
      </c>
      <c r="C27" s="65"/>
      <c r="D27" s="66"/>
      <c r="E27" s="19">
        <f>SUM(E24:E26)</f>
        <v>53</v>
      </c>
      <c r="F27" s="19">
        <f>SUM(F24:F26)</f>
        <v>1</v>
      </c>
      <c r="G27" s="19">
        <f>SUM(G24:G26)</f>
        <v>7</v>
      </c>
      <c r="H27" s="19">
        <f>SUM(H24:H26)</f>
        <v>45</v>
      </c>
      <c r="I27" s="19">
        <f>SUM(I24:I26)</f>
        <v>193</v>
      </c>
      <c r="J27" s="1"/>
      <c r="K27" s="67">
        <f>PRODUCT((F27+G27)/E27)</f>
        <v>0.15094339622641509</v>
      </c>
      <c r="L27" s="67">
        <f>PRODUCT(H27/E27)</f>
        <v>0.84905660377358494</v>
      </c>
      <c r="M27" s="67">
        <f>PRODUCT(I27/E27)</f>
        <v>3.641509433962264</v>
      </c>
      <c r="N27" s="31">
        <f>PRODUCT(I27/O27)</f>
        <v>0.57296253596926794</v>
      </c>
      <c r="O27" s="25">
        <f>SUM(O24:O26)</f>
        <v>336.84575846395649</v>
      </c>
      <c r="P27" s="68" t="s">
        <v>37</v>
      </c>
      <c r="Q27" s="69"/>
      <c r="R27" s="69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72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38"/>
      <c r="R28" s="1"/>
      <c r="S28" s="1"/>
      <c r="T28" s="25"/>
      <c r="U28" s="25"/>
      <c r="V28" s="73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 t="s">
        <v>40</v>
      </c>
      <c r="C29" s="1"/>
      <c r="D29" s="1" t="s">
        <v>55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 t="s">
        <v>56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 t="s">
        <v>57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7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25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3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75"/>
      <c r="AI41" s="75"/>
      <c r="AJ41" s="75"/>
      <c r="AK41" s="75"/>
      <c r="AL41" s="75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3"/>
      <c r="W42" s="73"/>
      <c r="X42" s="25"/>
      <c r="Y42" s="25"/>
      <c r="Z42" s="25"/>
      <c r="AA42" s="25"/>
      <c r="AB42" s="25"/>
      <c r="AC42" s="25"/>
      <c r="AD42" s="25"/>
      <c r="AE42" s="25"/>
      <c r="AF42" s="25"/>
      <c r="AG42" s="9"/>
      <c r="AH42" s="75"/>
      <c r="AI42" s="75"/>
      <c r="AJ42" s="75"/>
      <c r="AK42" s="75"/>
      <c r="AL42" s="75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3"/>
      <c r="W44" s="73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76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35"/>
      <c r="O46" s="25"/>
      <c r="P46" s="1"/>
      <c r="Q46" s="38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3"/>
      <c r="W47" s="73"/>
      <c r="X47" s="25"/>
      <c r="Y47" s="25"/>
      <c r="Z47" s="25"/>
      <c r="AA47" s="25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73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25"/>
      <c r="U50" s="25"/>
      <c r="V50" s="73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25"/>
      <c r="U51" s="25"/>
      <c r="V51" s="73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25"/>
      <c r="U52" s="25"/>
      <c r="V52" s="73"/>
      <c r="W52" s="1"/>
      <c r="X52" s="1"/>
      <c r="Y52" s="1"/>
      <c r="Z52" s="1"/>
      <c r="AA52" s="1"/>
      <c r="AB52" s="1"/>
      <c r="AC52" s="1"/>
      <c r="AD52" s="1"/>
      <c r="AE52" s="1"/>
      <c r="AF52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2019-02-16T14:19:03Z</dcterms:modified>
</cp:coreProperties>
</file>