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M9" i="1"/>
  <c r="O7" i="1"/>
  <c r="M7" i="1"/>
  <c r="M12" i="1"/>
  <c r="O6" i="1"/>
  <c r="O5" i="1"/>
  <c r="O4" i="1"/>
  <c r="O12" i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/>
  <c r="S12" i="1"/>
  <c r="H17" i="1"/>
  <c r="R12" i="1"/>
  <c r="G17" i="1"/>
  <c r="Q12" i="1"/>
  <c r="F17" i="1"/>
  <c r="P12" i="1"/>
  <c r="E17" i="1"/>
  <c r="L12" i="1"/>
  <c r="K12" i="1"/>
  <c r="J12" i="1"/>
  <c r="I12" i="1"/>
  <c r="I16" i="1"/>
  <c r="H12" i="1"/>
  <c r="H16" i="1"/>
  <c r="G12" i="1"/>
  <c r="G16" i="1"/>
  <c r="G19" i="1"/>
  <c r="F12" i="1"/>
  <c r="F16" i="1"/>
  <c r="E12" i="1"/>
  <c r="E16" i="1"/>
  <c r="D13" i="1"/>
  <c r="K17" i="1"/>
  <c r="E19" i="1"/>
  <c r="L17" i="1"/>
  <c r="M17" i="1"/>
  <c r="N17" i="1"/>
  <c r="M16" i="1"/>
  <c r="I19" i="1"/>
  <c r="K16" i="1"/>
  <c r="F19" i="1"/>
  <c r="K19" i="1"/>
  <c r="H19" i="1"/>
  <c r="L19" i="1"/>
  <c r="L16" i="1"/>
  <c r="O16" i="1"/>
  <c r="O19" i="1"/>
  <c r="N12" i="1"/>
  <c r="N16" i="1"/>
  <c r="N19" i="1"/>
  <c r="M19" i="1"/>
</calcChain>
</file>

<file path=xl/sharedStrings.xml><?xml version="1.0" encoding="utf-8"?>
<sst xmlns="http://schemas.openxmlformats.org/spreadsheetml/2006/main" count="122" uniqueCount="88">
  <si>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</si>
  <si>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</si>
  <si>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</si>
  <si>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</si>
  <si>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</si>
  <si>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</si>
  <si>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</si>
  <si>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</si>
  <si>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</si>
  <si>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</si>
  <si>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</si>
  <si>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</si>
  <si>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</si>
  <si>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</si>
  <si>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</si>
  <si>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</si>
  <si>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</si>
  <si>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</si>
  <si>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</si>
  <si>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</si>
  <si>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</si>
  <si>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</si>
  <si>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</si>
  <si>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</si>
  <si>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</si>
  <si>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</si>
  <si>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</si>
  <si>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</si>
  <si>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</si>
  <si>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</si>
  <si>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</si>
  <si>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</si>
  <si>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</si>
  <si>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</si>
  <si>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</si>
  <si>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Hymy = Kajaanin Hymy  (1997)</t>
  </si>
  <si>
    <t>Roihu = Roihu, Helsinki  (1957)</t>
  </si>
  <si>
    <t>Susanna Väisänen</t>
  </si>
  <si>
    <t>12.</t>
  </si>
  <si>
    <t>Roihu</t>
  </si>
  <si>
    <t>8.</t>
  </si>
  <si>
    <t>play off</t>
  </si>
  <si>
    <t>10.</t>
  </si>
  <si>
    <t>superpesiskarsinta</t>
  </si>
  <si>
    <t>7.</t>
  </si>
  <si>
    <t>Hymy</t>
  </si>
  <si>
    <t>31.7.1977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</si>
  <si>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</si>
  <si>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</si>
  <si>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</si>
  <si>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</si>
  <si>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</si>
  <si>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</si>
  <si>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</si>
  <si>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</si>
  <si>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03.08. 1994  Tahko - Roihu  2-0  (10-4, 5-0)</t>
  </si>
  <si>
    <t xml:space="preserve">  17 v   0 kk   3 pv</t>
  </si>
  <si>
    <t>10.  ottelu</t>
  </si>
  <si>
    <t>06.08. 1995  Roihu - YJ  0-1  (5-5, 4-5)</t>
  </si>
  <si>
    <t xml:space="preserve">  18 v   0 kk   6 pv</t>
  </si>
  <si>
    <t>12.  ottelu</t>
  </si>
  <si>
    <t>16.  ottelu</t>
  </si>
  <si>
    <t>16.05. 1996  Pesäkarhut - Roihu  2-1  (3-2, 0-3, 0-0, 4-3)</t>
  </si>
  <si>
    <t xml:space="preserve">  18 v   9 kk 16 pv</t>
  </si>
  <si>
    <t>29.05. 1996  IT - Roihu  0-1  (3-7, 4-4)</t>
  </si>
  <si>
    <t xml:space="preserve">  18 v   9 kk 29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</si>
  <si>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</si>
  <si>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</si>
  <si>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</si>
  <si>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</si>
  <si>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</si>
  <si>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</si>
  <si>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</si>
  <si>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</si>
  <si>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</si>
  <si>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</si>
  <si>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</si>
  <si>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</si>
  <si>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</si>
  <si>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</si>
  <si>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1994  Loimaa</t>
  </si>
  <si>
    <t xml:space="preserve">  2-26</t>
  </si>
  <si>
    <t>Itä</t>
  </si>
  <si>
    <t>Vesa Tervo</t>
  </si>
  <si>
    <t>2p</t>
  </si>
  <si>
    <t>1/4</t>
  </si>
  <si>
    <t>0/2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</si>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</sst>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1" fontId="2" fillId="8" borderId="3" xfId="0" applyNumberFormat="1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left"/>
    </xf>
    <xf numFmtId="49" fontId="2" fillId="9" borderId="15" xfId="0" applyNumberFormat="1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49" fontId="2" fillId="9" borderId="15" xfId="0" applyNumberFormat="1" applyFont="1" applyFill="1" applyBorder="1" applyAlignment="1">
      <alignment horizontal="center"/>
    </xf>
    <xf numFmtId="165" fontId="2" fillId="9" borderId="15" xfId="0" applyNumberFormat="1" applyFont="1" applyFill="1" applyBorder="1" applyAlignment="1">
      <alignment horizontal="center"/>
    </xf>
    <xf numFmtId="0" fontId="2" fillId="9" borderId="15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38</v>
      </c>
      <c r="D4" s="29" t="s">
        <v>39</v>
      </c>
      <c r="E4" s="59">
        <v>2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0</v>
      </c>
      <c r="L4" s="27">
        <v>1</v>
      </c>
      <c r="M4" s="27">
        <v>0</v>
      </c>
      <c r="N4" s="60">
        <v>0.16700000000000001</v>
      </c>
      <c r="O4" s="37">
        <f>PRODUCT(I4/N4)</f>
        <v>5.9880239520958076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1995</v>
      </c>
      <c r="C5" s="27" t="s">
        <v>40</v>
      </c>
      <c r="D5" s="29" t="s">
        <v>39</v>
      </c>
      <c r="E5" s="59">
        <v>8</v>
      </c>
      <c r="F5" s="27">
        <v>0</v>
      </c>
      <c r="G5" s="27">
        <v>1</v>
      </c>
      <c r="H5" s="27">
        <v>0</v>
      </c>
      <c r="I5" s="27">
        <v>10</v>
      </c>
      <c r="J5" s="27">
        <v>5</v>
      </c>
      <c r="K5" s="27">
        <v>3</v>
      </c>
      <c r="L5" s="27">
        <v>1</v>
      </c>
      <c r="M5" s="27">
        <v>1</v>
      </c>
      <c r="N5" s="61">
        <v>0.27</v>
      </c>
      <c r="O5" s="37">
        <f>PRODUCT(I5/N5)</f>
        <v>37.037037037037038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1996</v>
      </c>
      <c r="C6" s="27" t="s">
        <v>40</v>
      </c>
      <c r="D6" s="29" t="s">
        <v>39</v>
      </c>
      <c r="E6" s="59">
        <v>20</v>
      </c>
      <c r="F6" s="27">
        <v>1</v>
      </c>
      <c r="G6" s="27">
        <v>5</v>
      </c>
      <c r="H6" s="27">
        <v>7</v>
      </c>
      <c r="I6" s="27">
        <v>49</v>
      </c>
      <c r="J6" s="27">
        <v>14</v>
      </c>
      <c r="K6" s="27">
        <v>17</v>
      </c>
      <c r="L6" s="27">
        <v>12</v>
      </c>
      <c r="M6" s="27">
        <v>6</v>
      </c>
      <c r="N6" s="61">
        <v>0.47099999999999997</v>
      </c>
      <c r="O6" s="37">
        <f>PRODUCT(I6/N6)</f>
        <v>104.0339702760085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41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1997</v>
      </c>
      <c r="C7" s="27" t="s">
        <v>42</v>
      </c>
      <c r="D7" s="29" t="s">
        <v>39</v>
      </c>
      <c r="E7" s="59">
        <v>24</v>
      </c>
      <c r="F7" s="27">
        <v>2</v>
      </c>
      <c r="G7" s="27">
        <v>23</v>
      </c>
      <c r="H7" s="27">
        <v>5</v>
      </c>
      <c r="I7" s="27">
        <v>77</v>
      </c>
      <c r="J7" s="27">
        <v>11</v>
      </c>
      <c r="K7" s="27">
        <v>23</v>
      </c>
      <c r="L7" s="27">
        <v>18</v>
      </c>
      <c r="M7" s="27">
        <f>PRODUCT(F7+G7)</f>
        <v>25</v>
      </c>
      <c r="N7" s="60">
        <v>0.5</v>
      </c>
      <c r="O7" s="37">
        <f>PRODUCT(I7/N7)</f>
        <v>154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2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3">
        <v>1998</v>
      </c>
      <c r="C8" s="63"/>
      <c r="D8" s="64" t="s">
        <v>45</v>
      </c>
      <c r="E8" s="63"/>
      <c r="F8" s="65" t="s">
        <v>47</v>
      </c>
      <c r="G8" s="66"/>
      <c r="H8" s="67"/>
      <c r="I8" s="63"/>
      <c r="J8" s="63"/>
      <c r="K8" s="63"/>
      <c r="L8" s="63"/>
      <c r="M8" s="63"/>
      <c r="N8" s="6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1999</v>
      </c>
      <c r="C9" s="27" t="s">
        <v>44</v>
      </c>
      <c r="D9" s="29" t="s">
        <v>45</v>
      </c>
      <c r="E9" s="59">
        <v>21</v>
      </c>
      <c r="F9" s="27">
        <v>0</v>
      </c>
      <c r="G9" s="27">
        <v>4</v>
      </c>
      <c r="H9" s="27">
        <v>2</v>
      </c>
      <c r="I9" s="27">
        <v>46</v>
      </c>
      <c r="J9" s="27">
        <v>15</v>
      </c>
      <c r="K9" s="27">
        <v>11</v>
      </c>
      <c r="L9" s="27">
        <v>16</v>
      </c>
      <c r="M9" s="27">
        <f>PRODUCT(F9+G9)</f>
        <v>4</v>
      </c>
      <c r="N9" s="30">
        <v>0.40300000000000002</v>
      </c>
      <c r="O9" s="37">
        <f>PRODUCT(I9/N9)</f>
        <v>114.14392059553349</v>
      </c>
      <c r="P9" s="27">
        <v>2</v>
      </c>
      <c r="Q9" s="27">
        <v>0</v>
      </c>
      <c r="R9" s="27">
        <v>0</v>
      </c>
      <c r="S9" s="27">
        <v>0</v>
      </c>
      <c r="T9" s="27">
        <v>5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 t="s">
        <v>41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2000</v>
      </c>
      <c r="C10" s="27"/>
      <c r="D10" s="42"/>
      <c r="E10" s="59"/>
      <c r="F10" s="27"/>
      <c r="G10" s="27"/>
      <c r="H10" s="27"/>
      <c r="I10" s="27"/>
      <c r="J10" s="27"/>
      <c r="K10" s="27"/>
      <c r="L10" s="27"/>
      <c r="M10" s="27"/>
      <c r="N10" s="3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7">
        <v>2001</v>
      </c>
      <c r="C11" s="87"/>
      <c r="D11" s="88" t="s">
        <v>39</v>
      </c>
      <c r="E11" s="89"/>
      <c r="F11" s="91" t="s">
        <v>54</v>
      </c>
      <c r="G11" s="87"/>
      <c r="H11" s="87"/>
      <c r="I11" s="87"/>
      <c r="J11" s="87"/>
      <c r="K11" s="87"/>
      <c r="L11" s="87"/>
      <c r="M11" s="87"/>
      <c r="N11" s="9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SUM(E4:E9)</f>
        <v>75</v>
      </c>
      <c r="F12" s="19">
        <f t="shared" si="0"/>
        <v>3</v>
      </c>
      <c r="G12" s="19">
        <f t="shared" si="0"/>
        <v>33</v>
      </c>
      <c r="H12" s="19">
        <f t="shared" si="0"/>
        <v>14</v>
      </c>
      <c r="I12" s="19">
        <f t="shared" si="0"/>
        <v>183</v>
      </c>
      <c r="J12" s="19">
        <f t="shared" si="0"/>
        <v>45</v>
      </c>
      <c r="K12" s="19">
        <f t="shared" si="0"/>
        <v>54</v>
      </c>
      <c r="L12" s="19">
        <f t="shared" si="0"/>
        <v>48</v>
      </c>
      <c r="M12" s="19">
        <f t="shared" si="0"/>
        <v>36</v>
      </c>
      <c r="N12" s="31">
        <f>PRODUCT(I12/O12)</f>
        <v>0.44074831159053834</v>
      </c>
      <c r="O12" s="32">
        <f t="shared" ref="O12:AE12" si="1">SUM(O4:O9)</f>
        <v>415.20295186067483</v>
      </c>
      <c r="P12" s="19">
        <f t="shared" si="1"/>
        <v>2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5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124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48</v>
      </c>
      <c r="Q15" s="13"/>
      <c r="R15" s="13"/>
      <c r="S15" s="13"/>
      <c r="T15" s="69"/>
      <c r="U15" s="69"/>
      <c r="V15" s="69"/>
      <c r="W15" s="69"/>
      <c r="X15" s="69"/>
      <c r="Y15" s="13"/>
      <c r="Z15" s="13"/>
      <c r="AA15" s="13"/>
      <c r="AB15" s="13"/>
      <c r="AC15" s="13"/>
      <c r="AD15" s="13"/>
      <c r="AE15" s="13"/>
      <c r="AF15" s="7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75</v>
      </c>
      <c r="F16" s="27">
        <f>PRODUCT(F12)</f>
        <v>3</v>
      </c>
      <c r="G16" s="27">
        <f>PRODUCT(G12)</f>
        <v>33</v>
      </c>
      <c r="H16" s="27">
        <f>PRODUCT(H12)</f>
        <v>14</v>
      </c>
      <c r="I16" s="27">
        <f>PRODUCT(I12)</f>
        <v>183</v>
      </c>
      <c r="J16" s="1"/>
      <c r="K16" s="43">
        <f>PRODUCT((F16+G16)/E16)</f>
        <v>0.48</v>
      </c>
      <c r="L16" s="43">
        <f>PRODUCT(H16/E16)</f>
        <v>0.18666666666666668</v>
      </c>
      <c r="M16" s="43">
        <f>PRODUCT(I16/E16)</f>
        <v>2.44</v>
      </c>
      <c r="N16" s="30">
        <f>PRODUCT(N12)</f>
        <v>0.44074831159053834</v>
      </c>
      <c r="O16" s="25">
        <f>PRODUCT(O12)</f>
        <v>415.20295186067483</v>
      </c>
      <c r="P16" s="71" t="s">
        <v>49</v>
      </c>
      <c r="Q16" s="72"/>
      <c r="R16" s="72"/>
      <c r="S16" s="73" t="s">
        <v>55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50</v>
      </c>
      <c r="AE16" s="74"/>
      <c r="AF16" s="75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>
        <f>PRODUCT(P12)</f>
        <v>2</v>
      </c>
      <c r="F17" s="27">
        <f>PRODUCT(Q12)</f>
        <v>0</v>
      </c>
      <c r="G17" s="27">
        <f>PRODUCT(R12)</f>
        <v>0</v>
      </c>
      <c r="H17" s="27">
        <f>PRODUCT(S12)</f>
        <v>0</v>
      </c>
      <c r="I17" s="27">
        <f>PRODUCT(T12)</f>
        <v>5</v>
      </c>
      <c r="J17" s="1"/>
      <c r="K17" s="43">
        <f>PRODUCT((F17+G17)/E17)</f>
        <v>0</v>
      </c>
      <c r="L17" s="43">
        <f>PRODUCT(H17/E17)</f>
        <v>0</v>
      </c>
      <c r="M17" s="43">
        <f>PRODUCT(I17/E17)</f>
        <v>2.5</v>
      </c>
      <c r="N17" s="30">
        <f>PRODUCT(I17/O17)</f>
        <v>0.41666666666666669</v>
      </c>
      <c r="O17" s="25">
        <v>12</v>
      </c>
      <c r="P17" s="76" t="s">
        <v>51</v>
      </c>
      <c r="Q17" s="77"/>
      <c r="R17" s="77"/>
      <c r="S17" s="78" t="s">
        <v>58</v>
      </c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 t="s">
        <v>57</v>
      </c>
      <c r="AE17" s="79"/>
      <c r="AF17" s="80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6" t="s">
        <v>52</v>
      </c>
      <c r="Q18" s="77"/>
      <c r="R18" s="77"/>
      <c r="S18" s="78" t="s">
        <v>62</v>
      </c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 t="s">
        <v>60</v>
      </c>
      <c r="AE18" s="79"/>
      <c r="AF18" s="80" t="s">
        <v>63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77</v>
      </c>
      <c r="F19" s="19">
        <f>SUM(F16:F18)</f>
        <v>3</v>
      </c>
      <c r="G19" s="19">
        <f>SUM(G16:G18)</f>
        <v>33</v>
      </c>
      <c r="H19" s="19">
        <f>SUM(H16:H18)</f>
        <v>14</v>
      </c>
      <c r="I19" s="19">
        <f>SUM(I16:I18)</f>
        <v>188</v>
      </c>
      <c r="J19" s="1"/>
      <c r="K19" s="55">
        <f>PRODUCT((F19+G19)/E19)</f>
        <v>0.46753246753246752</v>
      </c>
      <c r="L19" s="55">
        <f>PRODUCT(H19/E19)</f>
        <v>0.18181818181818182</v>
      </c>
      <c r="M19" s="55">
        <f>PRODUCT(I19/E19)</f>
        <v>2.4415584415584415</v>
      </c>
      <c r="N19" s="31">
        <f>PRODUCT(I19/O19)</f>
        <v>0.44007186556452704</v>
      </c>
      <c r="O19" s="25">
        <f>SUM(O16:O18)</f>
        <v>427.20295186067483</v>
      </c>
      <c r="P19" s="81" t="s">
        <v>53</v>
      </c>
      <c r="Q19" s="82"/>
      <c r="R19" s="82"/>
      <c r="S19" s="83" t="s">
        <v>64</v>
      </c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 t="s">
        <v>61</v>
      </c>
      <c r="AE19" s="84"/>
      <c r="AF19" s="85" t="s">
        <v>65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86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34</v>
      </c>
      <c r="C21" s="1"/>
      <c r="D21" s="58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86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86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86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2" t="s">
        <v>66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67"/>
      <c r="Y1" s="95"/>
      <c r="Z1" s="95"/>
      <c r="AA1" s="95"/>
      <c r="AB1" s="95"/>
      <c r="AC1" s="95"/>
      <c r="AD1" s="95"/>
    </row>
    <row r="2" spans="1:30" x14ac:dyDescent="0.25">
      <c r="A2" s="9"/>
      <c r="B2" s="111" t="s">
        <v>37</v>
      </c>
      <c r="C2" s="112" t="s">
        <v>46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70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67</v>
      </c>
      <c r="C3" s="23" t="s">
        <v>68</v>
      </c>
      <c r="D3" s="99" t="s">
        <v>69</v>
      </c>
      <c r="E3" s="100" t="s">
        <v>1</v>
      </c>
      <c r="F3" s="25"/>
      <c r="G3" s="101" t="s">
        <v>70</v>
      </c>
      <c r="H3" s="102" t="s">
        <v>71</v>
      </c>
      <c r="I3" s="102" t="s">
        <v>31</v>
      </c>
      <c r="J3" s="18" t="s">
        <v>72</v>
      </c>
      <c r="K3" s="103" t="s">
        <v>73</v>
      </c>
      <c r="L3" s="103" t="s">
        <v>74</v>
      </c>
      <c r="M3" s="101" t="s">
        <v>75</v>
      </c>
      <c r="N3" s="101" t="s">
        <v>30</v>
      </c>
      <c r="O3" s="102" t="s">
        <v>76</v>
      </c>
      <c r="P3" s="101" t="s">
        <v>71</v>
      </c>
      <c r="Q3" s="101" t="s">
        <v>3</v>
      </c>
      <c r="R3" s="101">
        <v>1</v>
      </c>
      <c r="S3" s="101">
        <v>2</v>
      </c>
      <c r="T3" s="101">
        <v>3</v>
      </c>
      <c r="U3" s="101" t="s">
        <v>77</v>
      </c>
      <c r="V3" s="18" t="s">
        <v>21</v>
      </c>
      <c r="W3" s="17" t="s">
        <v>78</v>
      </c>
      <c r="X3" s="17" t="s">
        <v>79</v>
      </c>
      <c r="Y3" s="95"/>
      <c r="Z3" s="95"/>
      <c r="AA3" s="95"/>
      <c r="AB3" s="95"/>
      <c r="AC3" s="95"/>
      <c r="AD3" s="95"/>
    </row>
    <row r="4" spans="1:30" x14ac:dyDescent="0.25">
      <c r="A4" s="9"/>
      <c r="B4" s="114" t="s">
        <v>80</v>
      </c>
      <c r="C4" s="115" t="s">
        <v>81</v>
      </c>
      <c r="D4" s="114" t="s">
        <v>82</v>
      </c>
      <c r="E4" s="116" t="s">
        <v>39</v>
      </c>
      <c r="F4" s="113"/>
      <c r="G4" s="117"/>
      <c r="H4" s="117"/>
      <c r="I4" s="117">
        <v>1</v>
      </c>
      <c r="J4" s="117" t="s">
        <v>84</v>
      </c>
      <c r="K4" s="117">
        <v>8</v>
      </c>
      <c r="L4" s="117"/>
      <c r="M4" s="117">
        <v>1</v>
      </c>
      <c r="N4" s="117"/>
      <c r="O4" s="117"/>
      <c r="P4" s="117"/>
      <c r="Q4" s="118" t="s">
        <v>85</v>
      </c>
      <c r="R4" s="118" t="s">
        <v>86</v>
      </c>
      <c r="S4" s="118" t="s">
        <v>87</v>
      </c>
      <c r="T4" s="118"/>
      <c r="U4" s="118"/>
      <c r="V4" s="119">
        <v>0.25</v>
      </c>
      <c r="W4" s="120" t="s">
        <v>83</v>
      </c>
      <c r="X4" s="117">
        <v>2175</v>
      </c>
      <c r="Y4" s="95"/>
      <c r="Z4" s="95"/>
      <c r="AA4" s="95"/>
      <c r="AB4" s="95"/>
      <c r="AC4" s="95"/>
      <c r="AD4" s="95"/>
    </row>
    <row r="5" spans="1:30" x14ac:dyDescent="0.25">
      <c r="A5" s="24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5"/>
      <c r="Z5" s="95"/>
      <c r="AA5" s="95"/>
      <c r="AB5" s="95"/>
      <c r="AC5" s="95"/>
      <c r="AD5" s="95"/>
    </row>
    <row r="6" spans="1:30" x14ac:dyDescent="0.25">
      <c r="A6" s="24"/>
      <c r="B6" s="104"/>
      <c r="C6" s="1"/>
      <c r="D6" s="104"/>
      <c r="E6" s="10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4"/>
      <c r="X6" s="1"/>
      <c r="Y6" s="95"/>
      <c r="Z6" s="95"/>
      <c r="AA6" s="95"/>
      <c r="AB6" s="95"/>
      <c r="AC6" s="95"/>
      <c r="AD6" s="95"/>
    </row>
    <row r="7" spans="1:30" x14ac:dyDescent="0.25">
      <c r="A7" s="24"/>
      <c r="B7" s="104"/>
      <c r="C7" s="1"/>
      <c r="D7" s="104"/>
      <c r="E7" s="10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4"/>
      <c r="C8" s="1"/>
      <c r="D8" s="104"/>
      <c r="E8" s="10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2019-02-02T21:02:16Z</dcterms:modified>
</cp:coreProperties>
</file>