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9" i="2" l="1"/>
  <c r="O28" i="2"/>
  <c r="O27" i="2" l="1"/>
  <c r="N27" i="2"/>
  <c r="M27" i="2"/>
  <c r="L27" i="2"/>
  <c r="K26" i="2"/>
  <c r="K29" i="2" s="1"/>
  <c r="AS23" i="2"/>
  <c r="AQ23" i="2"/>
  <c r="AP23" i="2"/>
  <c r="AO23" i="2"/>
  <c r="AN23" i="2"/>
  <c r="AM23" i="2"/>
  <c r="AG23" i="2"/>
  <c r="K28" i="2" s="1"/>
  <c r="AE23" i="2"/>
  <c r="I28" i="2" s="1"/>
  <c r="AD23" i="2"/>
  <c r="AC23" i="2"/>
  <c r="G28" i="2" s="1"/>
  <c r="AB23" i="2"/>
  <c r="AA23" i="2"/>
  <c r="E28" i="2" s="1"/>
  <c r="W23" i="2"/>
  <c r="U23" i="2"/>
  <c r="T23" i="2"/>
  <c r="S23" i="2"/>
  <c r="R23" i="2"/>
  <c r="Q23" i="2"/>
  <c r="K23" i="2"/>
  <c r="K27" i="2" s="1"/>
  <c r="I23" i="2"/>
  <c r="I27" i="2" s="1"/>
  <c r="I29" i="2" s="1"/>
  <c r="H23" i="2"/>
  <c r="H27" i="2" s="1"/>
  <c r="G23" i="2"/>
  <c r="G27" i="2" s="1"/>
  <c r="G29" i="2" s="1"/>
  <c r="F23" i="2"/>
  <c r="F27" i="2" s="1"/>
  <c r="E23" i="2"/>
  <c r="E27" i="2" s="1"/>
  <c r="E29" i="2" s="1"/>
  <c r="F29" i="2" l="1"/>
  <c r="F28" i="2"/>
  <c r="H28" i="2"/>
  <c r="N28" i="2" s="1"/>
  <c r="J28" i="2"/>
  <c r="L28" i="2"/>
  <c r="AF23" i="2"/>
  <c r="N29" i="2" l="1"/>
  <c r="H29" i="2"/>
  <c r="M29" i="2" s="1"/>
  <c r="L29" i="2"/>
  <c r="M28" i="2"/>
</calcChain>
</file>

<file path=xl/sharedStrings.xml><?xml version="1.0" encoding="utf-8"?>
<sst xmlns="http://schemas.openxmlformats.org/spreadsheetml/2006/main" count="112" uniqueCount="44">
  <si>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</si>
  <si>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</si>
  <si>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</si>
  <si>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</si>
  <si>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</si>
  <si>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</si>
  <si>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</si>
  <si>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</si>
  <si>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</si>
  <si>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</si>
  <si>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</si>
  <si>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</si>
  <si>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</si>
  <si>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JoMa = Joensuun Maila  (1957)</t>
  </si>
  <si>
    <t>YKKÖSPESIS</t>
  </si>
  <si>
    <t>13.</t>
  </si>
  <si>
    <t>JoMa</t>
  </si>
  <si>
    <t>7.</t>
  </si>
  <si>
    <t>10.</t>
  </si>
  <si>
    <t>11.</t>
  </si>
  <si>
    <t>Arvo Väistö</t>
  </si>
  <si>
    <t>12.11.1968</t>
  </si>
  <si>
    <t>KuKu</t>
  </si>
  <si>
    <t>JoMa  2</t>
  </si>
  <si>
    <t>4.</t>
  </si>
  <si>
    <t>9.</t>
  </si>
  <si>
    <t>8.</t>
  </si>
  <si>
    <t>6.</t>
  </si>
  <si>
    <t>KuKu = Kulhon Kunto  (1949)</t>
  </si>
  <si>
    <t>KarMa</t>
  </si>
  <si>
    <t>5.</t>
  </si>
  <si>
    <t>2.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</si>
  <si>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</si>
  <si>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</si>
  <si>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</si>
  <si>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</si>
  <si>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</si>
  <si>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</si>
  <si>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</si>
  <si>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</si>
  <si>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</si>
  <si>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</si>
  <si>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</si>
  <si>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KarMa = JoMa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</si>
</sst>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21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33</v>
      </c>
      <c r="M2" s="9"/>
      <c r="N2" s="9"/>
      <c r="O2" s="16"/>
      <c r="P2" s="14"/>
      <c r="Q2" s="17" t="s">
        <v>34</v>
      </c>
      <c r="R2" s="9"/>
      <c r="S2" s="9"/>
      <c r="T2" s="9"/>
      <c r="U2" s="15"/>
      <c r="V2" s="16"/>
      <c r="W2" s="14"/>
      <c r="X2" s="39" t="s">
        <v>35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36</v>
      </c>
      <c r="AI2" s="9"/>
      <c r="AJ2" s="9"/>
      <c r="AK2" s="16"/>
      <c r="AL2" s="14"/>
      <c r="AM2" s="17" t="s">
        <v>34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1986</v>
      </c>
      <c r="Y4" s="22" t="s">
        <v>18</v>
      </c>
      <c r="Z4" s="71" t="s">
        <v>29</v>
      </c>
      <c r="AA4" s="22">
        <v>10</v>
      </c>
      <c r="AB4" s="22">
        <v>1</v>
      </c>
      <c r="AC4" s="22">
        <v>3</v>
      </c>
      <c r="AD4" s="22">
        <v>6</v>
      </c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1987</v>
      </c>
      <c r="Y5" s="22" t="s">
        <v>30</v>
      </c>
      <c r="Z5" s="71" t="s">
        <v>29</v>
      </c>
      <c r="AA5" s="22">
        <v>22</v>
      </c>
      <c r="AB5" s="22">
        <v>0</v>
      </c>
      <c r="AC5" s="22">
        <v>11</v>
      </c>
      <c r="AD5" s="22">
        <v>7</v>
      </c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1988</v>
      </c>
      <c r="Y6" s="22" t="s">
        <v>27</v>
      </c>
      <c r="Z6" s="71" t="s">
        <v>29</v>
      </c>
      <c r="AA6" s="22">
        <v>22</v>
      </c>
      <c r="AB6" s="22">
        <v>2</v>
      </c>
      <c r="AC6" s="22">
        <v>30</v>
      </c>
      <c r="AD6" s="22">
        <v>17</v>
      </c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1989</v>
      </c>
      <c r="Y7" s="35" t="s">
        <v>17</v>
      </c>
      <c r="Z7" s="43" t="s">
        <v>16</v>
      </c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1990</v>
      </c>
      <c r="Y8" s="22" t="s">
        <v>31</v>
      </c>
      <c r="Z8" s="72" t="s">
        <v>16</v>
      </c>
      <c r="AA8" s="22">
        <v>19</v>
      </c>
      <c r="AB8" s="22">
        <v>1</v>
      </c>
      <c r="AC8" s="22">
        <v>11</v>
      </c>
      <c r="AD8" s="22">
        <v>15</v>
      </c>
      <c r="AE8" s="22"/>
      <c r="AF8" s="28"/>
      <c r="AG8" s="73"/>
      <c r="AH8" s="11"/>
      <c r="AI8" s="11"/>
      <c r="AJ8" s="11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1991</v>
      </c>
      <c r="Y9" s="22" t="s">
        <v>31</v>
      </c>
      <c r="Z9" s="72" t="s">
        <v>16</v>
      </c>
      <c r="AA9" s="22">
        <v>22</v>
      </c>
      <c r="AB9" s="22">
        <v>1</v>
      </c>
      <c r="AC9" s="22">
        <v>18</v>
      </c>
      <c r="AD9" s="22">
        <v>23</v>
      </c>
      <c r="AE9" s="22"/>
      <c r="AF9" s="28"/>
      <c r="AG9" s="18"/>
      <c r="AH9" s="11"/>
      <c r="AI9" s="11"/>
      <c r="AJ9" s="11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1992</v>
      </c>
      <c r="Y10" s="22" t="s">
        <v>32</v>
      </c>
      <c r="Z10" s="72" t="s">
        <v>16</v>
      </c>
      <c r="AA10" s="22">
        <v>22</v>
      </c>
      <c r="AB10" s="22">
        <v>7</v>
      </c>
      <c r="AC10" s="22">
        <v>39</v>
      </c>
      <c r="AD10" s="22">
        <v>26</v>
      </c>
      <c r="AE10" s="22"/>
      <c r="AF10" s="28"/>
      <c r="AG10" s="18"/>
      <c r="AH10" s="13" t="s">
        <v>24</v>
      </c>
      <c r="AI10" s="11"/>
      <c r="AJ10" s="13" t="s">
        <v>27</v>
      </c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1993</v>
      </c>
      <c r="C11" s="35" t="s">
        <v>15</v>
      </c>
      <c r="D11" s="43" t="s">
        <v>16</v>
      </c>
      <c r="E11" s="22">
        <v>22</v>
      </c>
      <c r="F11" s="22">
        <v>3</v>
      </c>
      <c r="G11" s="22">
        <v>16</v>
      </c>
      <c r="H11" s="34">
        <v>14</v>
      </c>
      <c r="I11" s="22">
        <v>66</v>
      </c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35"/>
      <c r="Z11" s="43"/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1994</v>
      </c>
      <c r="Y12" s="35" t="s">
        <v>30</v>
      </c>
      <c r="Z12" s="43" t="s">
        <v>16</v>
      </c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1995</v>
      </c>
      <c r="Y13" s="35" t="s">
        <v>32</v>
      </c>
      <c r="Z13" s="43" t="s">
        <v>16</v>
      </c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1996</v>
      </c>
      <c r="C14" s="35" t="s">
        <v>17</v>
      </c>
      <c r="D14" s="43" t="s">
        <v>16</v>
      </c>
      <c r="E14" s="22">
        <v>26</v>
      </c>
      <c r="F14" s="22">
        <v>2</v>
      </c>
      <c r="G14" s="22">
        <v>11</v>
      </c>
      <c r="H14" s="34">
        <v>20</v>
      </c>
      <c r="I14" s="22">
        <v>87</v>
      </c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/>
      <c r="Y14" s="35"/>
      <c r="Z14" s="43"/>
      <c r="AA14" s="22"/>
      <c r="AB14" s="22"/>
      <c r="AC14" s="22"/>
      <c r="AD14" s="34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>
        <v>1997</v>
      </c>
      <c r="C15" s="35" t="s">
        <v>18</v>
      </c>
      <c r="D15" s="43" t="s">
        <v>16</v>
      </c>
      <c r="E15" s="22">
        <v>26</v>
      </c>
      <c r="F15" s="22">
        <v>3</v>
      </c>
      <c r="G15" s="22">
        <v>15</v>
      </c>
      <c r="H15" s="34">
        <v>11</v>
      </c>
      <c r="I15" s="22">
        <v>90</v>
      </c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/>
      <c r="Y15" s="35"/>
      <c r="Z15" s="43"/>
      <c r="AA15" s="22"/>
      <c r="AB15" s="22"/>
      <c r="AC15" s="22"/>
      <c r="AD15" s="34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>
        <v>1998</v>
      </c>
      <c r="C16" s="35" t="s">
        <v>17</v>
      </c>
      <c r="D16" s="43" t="s">
        <v>16</v>
      </c>
      <c r="E16" s="22">
        <v>24</v>
      </c>
      <c r="F16" s="22">
        <v>1</v>
      </c>
      <c r="G16" s="22">
        <v>14</v>
      </c>
      <c r="H16" s="34">
        <v>11</v>
      </c>
      <c r="I16" s="22">
        <v>90</v>
      </c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/>
      <c r="Y16" s="35"/>
      <c r="Z16" s="43"/>
      <c r="AA16" s="22"/>
      <c r="AB16" s="22"/>
      <c r="AC16" s="22"/>
      <c r="AD16" s="34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>
        <v>1999</v>
      </c>
      <c r="C17" s="35" t="s">
        <v>17</v>
      </c>
      <c r="D17" s="43" t="s">
        <v>16</v>
      </c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>
        <v>14</v>
      </c>
      <c r="R17" s="22">
        <v>0</v>
      </c>
      <c r="S17" s="34">
        <v>5</v>
      </c>
      <c r="T17" s="22">
        <v>3</v>
      </c>
      <c r="U17" s="22">
        <v>24</v>
      </c>
      <c r="V17" s="46"/>
      <c r="W17" s="21"/>
      <c r="X17" s="22"/>
      <c r="Y17" s="35"/>
      <c r="Z17" s="43"/>
      <c r="AA17" s="22"/>
      <c r="AB17" s="22"/>
      <c r="AC17" s="22"/>
      <c r="AD17" s="34"/>
      <c r="AE17" s="22"/>
      <c r="AF17" s="44"/>
      <c r="AG17" s="2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>
        <v>2000</v>
      </c>
      <c r="C18" s="35" t="s">
        <v>19</v>
      </c>
      <c r="D18" s="43" t="s">
        <v>16</v>
      </c>
      <c r="E18" s="22">
        <v>26</v>
      </c>
      <c r="F18" s="22">
        <v>0</v>
      </c>
      <c r="G18" s="22">
        <v>13</v>
      </c>
      <c r="H18" s="34">
        <v>8</v>
      </c>
      <c r="I18" s="22">
        <v>59</v>
      </c>
      <c r="J18" s="44">
        <v>0.34899999999999998</v>
      </c>
      <c r="K18" s="21">
        <v>169</v>
      </c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>
        <v>2001</v>
      </c>
      <c r="Y18" s="22" t="s">
        <v>26</v>
      </c>
      <c r="Z18" s="43" t="s">
        <v>22</v>
      </c>
      <c r="AA18" s="22">
        <v>18</v>
      </c>
      <c r="AB18" s="22">
        <v>2</v>
      </c>
      <c r="AC18" s="22">
        <v>23</v>
      </c>
      <c r="AD18" s="22">
        <v>11</v>
      </c>
      <c r="AE18" s="22">
        <v>71</v>
      </c>
      <c r="AF18" s="28">
        <v>0.52980000000000005</v>
      </c>
      <c r="AG18" s="69">
        <v>134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4"/>
      <c r="AS18" s="70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43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>
        <v>2002</v>
      </c>
      <c r="Y19" s="22" t="s">
        <v>27</v>
      </c>
      <c r="Z19" s="43" t="s">
        <v>22</v>
      </c>
      <c r="AA19" s="22">
        <v>17</v>
      </c>
      <c r="AB19" s="22">
        <v>0</v>
      </c>
      <c r="AC19" s="22">
        <v>34</v>
      </c>
      <c r="AD19" s="22">
        <v>6</v>
      </c>
      <c r="AE19" s="22">
        <v>61</v>
      </c>
      <c r="AF19" s="28">
        <v>0.50829999999999997</v>
      </c>
      <c r="AG19" s="69">
        <v>120</v>
      </c>
      <c r="AH19" s="22" t="s">
        <v>31</v>
      </c>
      <c r="AI19" s="13"/>
      <c r="AJ19" s="13"/>
      <c r="AK19" s="13"/>
      <c r="AL19" s="18"/>
      <c r="AM19" s="22"/>
      <c r="AN19" s="22"/>
      <c r="AO19" s="22"/>
      <c r="AP19" s="22"/>
      <c r="AQ19" s="22"/>
      <c r="AR19" s="44"/>
      <c r="AS19" s="70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5"/>
      <c r="D20" s="43"/>
      <c r="E20" s="22"/>
      <c r="F20" s="22"/>
      <c r="G20" s="22"/>
      <c r="H20" s="34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4"/>
      <c r="T20" s="22"/>
      <c r="U20" s="22"/>
      <c r="V20" s="46"/>
      <c r="W20" s="21"/>
      <c r="X20" s="22">
        <v>2003</v>
      </c>
      <c r="Y20" s="22" t="s">
        <v>27</v>
      </c>
      <c r="Z20" s="43" t="s">
        <v>22</v>
      </c>
      <c r="AA20" s="22">
        <v>13</v>
      </c>
      <c r="AB20" s="22">
        <v>0</v>
      </c>
      <c r="AC20" s="22">
        <v>12</v>
      </c>
      <c r="AD20" s="22">
        <v>1</v>
      </c>
      <c r="AE20" s="22">
        <v>26</v>
      </c>
      <c r="AF20" s="28">
        <v>0.37680000000000002</v>
      </c>
      <c r="AG20" s="69">
        <v>69</v>
      </c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4"/>
      <c r="AS20" s="70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35"/>
      <c r="D21" s="43"/>
      <c r="E21" s="22"/>
      <c r="F21" s="22"/>
      <c r="G21" s="22"/>
      <c r="H21" s="34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34"/>
      <c r="T21" s="22"/>
      <c r="U21" s="22"/>
      <c r="V21" s="46"/>
      <c r="W21" s="21"/>
      <c r="X21" s="22">
        <v>2004</v>
      </c>
      <c r="Y21" s="22" t="s">
        <v>24</v>
      </c>
      <c r="Z21" s="43" t="s">
        <v>23</v>
      </c>
      <c r="AA21" s="22">
        <v>4</v>
      </c>
      <c r="AB21" s="22">
        <v>0</v>
      </c>
      <c r="AC21" s="22">
        <v>6</v>
      </c>
      <c r="AD21" s="22">
        <v>1</v>
      </c>
      <c r="AE21" s="22">
        <v>9</v>
      </c>
      <c r="AF21" s="28">
        <v>0.5</v>
      </c>
      <c r="AG21" s="69">
        <v>18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4"/>
      <c r="AS21" s="70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2"/>
      <c r="C22" s="35"/>
      <c r="D22" s="43"/>
      <c r="E22" s="22"/>
      <c r="F22" s="22"/>
      <c r="G22" s="22"/>
      <c r="H22" s="34"/>
      <c r="I22" s="22"/>
      <c r="J22" s="44"/>
      <c r="K22" s="21"/>
      <c r="L22" s="45"/>
      <c r="M22" s="13"/>
      <c r="N22" s="13"/>
      <c r="O22" s="13"/>
      <c r="P22" s="18"/>
      <c r="Q22" s="22"/>
      <c r="R22" s="22"/>
      <c r="S22" s="34"/>
      <c r="T22" s="22"/>
      <c r="U22" s="22"/>
      <c r="V22" s="46"/>
      <c r="W22" s="21"/>
      <c r="X22" s="22">
        <v>2005</v>
      </c>
      <c r="Y22" s="22" t="s">
        <v>25</v>
      </c>
      <c r="Z22" s="43" t="s">
        <v>23</v>
      </c>
      <c r="AA22" s="22">
        <v>4</v>
      </c>
      <c r="AB22" s="22">
        <v>0</v>
      </c>
      <c r="AC22" s="22">
        <v>0</v>
      </c>
      <c r="AD22" s="22">
        <v>0</v>
      </c>
      <c r="AE22" s="22">
        <v>0</v>
      </c>
      <c r="AF22" s="28">
        <v>0</v>
      </c>
      <c r="AG22" s="69">
        <v>5</v>
      </c>
      <c r="AH22" s="13"/>
      <c r="AI22" s="13"/>
      <c r="AJ22" s="13"/>
      <c r="AK22" s="13"/>
      <c r="AL22" s="18"/>
      <c r="AM22" s="22"/>
      <c r="AN22" s="22"/>
      <c r="AO22" s="22"/>
      <c r="AP22" s="22"/>
      <c r="AQ22" s="22"/>
      <c r="AR22" s="44"/>
      <c r="AS22" s="70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48" t="s">
        <v>38</v>
      </c>
      <c r="C23" s="49"/>
      <c r="D23" s="50"/>
      <c r="E23" s="51">
        <f>SUM(E4:E22)</f>
        <v>124</v>
      </c>
      <c r="F23" s="51">
        <f>SUM(F4:F22)</f>
        <v>9</v>
      </c>
      <c r="G23" s="51">
        <f>SUM(G4:G22)</f>
        <v>69</v>
      </c>
      <c r="H23" s="51">
        <f>SUM(H4:H22)</f>
        <v>64</v>
      </c>
      <c r="I23" s="51">
        <f>SUM(I4:I22)</f>
        <v>392</v>
      </c>
      <c r="J23" s="52">
        <v>0</v>
      </c>
      <c r="K23" s="38">
        <f>SUM(K4:K22)</f>
        <v>169</v>
      </c>
      <c r="L23" s="17"/>
      <c r="M23" s="15"/>
      <c r="N23" s="53"/>
      <c r="O23" s="54"/>
      <c r="P23" s="18"/>
      <c r="Q23" s="51">
        <f>SUM(Q4:Q22)</f>
        <v>14</v>
      </c>
      <c r="R23" s="51">
        <f>SUM(R4:R22)</f>
        <v>0</v>
      </c>
      <c r="S23" s="51">
        <f>SUM(S4:S22)</f>
        <v>5</v>
      </c>
      <c r="T23" s="51">
        <f>SUM(T4:T22)</f>
        <v>3</v>
      </c>
      <c r="U23" s="51">
        <f>SUM(U4:U22)</f>
        <v>24</v>
      </c>
      <c r="V23" s="23">
        <v>0</v>
      </c>
      <c r="W23" s="38">
        <f>SUM(W4:W22)</f>
        <v>0</v>
      </c>
      <c r="X23" s="11" t="s">
        <v>38</v>
      </c>
      <c r="Y23" s="12"/>
      <c r="Z23" s="10"/>
      <c r="AA23" s="51">
        <f>SUM(AA4:AA22)</f>
        <v>173</v>
      </c>
      <c r="AB23" s="51">
        <f>SUM(AB4:AB22)</f>
        <v>14</v>
      </c>
      <c r="AC23" s="51">
        <f>SUM(AC4:AC22)</f>
        <v>187</v>
      </c>
      <c r="AD23" s="51">
        <f>SUM(AD4:AD22)</f>
        <v>113</v>
      </c>
      <c r="AE23" s="51">
        <f>SUM(AE4:AE22)</f>
        <v>167</v>
      </c>
      <c r="AF23" s="52">
        <f>PRODUCT(AE23/AG23)</f>
        <v>0.48265895953757226</v>
      </c>
      <c r="AG23" s="38">
        <f>SUM(AG4:AG22)</f>
        <v>346</v>
      </c>
      <c r="AH23" s="17"/>
      <c r="AI23" s="15"/>
      <c r="AJ23" s="53"/>
      <c r="AK23" s="54"/>
      <c r="AL23" s="18"/>
      <c r="AM23" s="51">
        <f>SUM(AM4:AM22)</f>
        <v>0</v>
      </c>
      <c r="AN23" s="51">
        <f>SUM(AN4:AN22)</f>
        <v>0</v>
      </c>
      <c r="AO23" s="51">
        <f>SUM(AO4:AO22)</f>
        <v>0</v>
      </c>
      <c r="AP23" s="51">
        <f>SUM(AP4:AP22)</f>
        <v>0</v>
      </c>
      <c r="AQ23" s="51">
        <f>SUM(AQ4:AQ22)</f>
        <v>0</v>
      </c>
      <c r="AR23" s="52">
        <v>0</v>
      </c>
      <c r="AS23" s="42">
        <f>SUM(AS4:AS22)</f>
        <v>0</v>
      </c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55"/>
      <c r="K24" s="21"/>
      <c r="L24" s="18"/>
      <c r="M24" s="18"/>
      <c r="N24" s="18"/>
      <c r="O24" s="18"/>
      <c r="P24" s="24"/>
      <c r="Q24" s="24"/>
      <c r="R24" s="25"/>
      <c r="S24" s="24"/>
      <c r="T24" s="24"/>
      <c r="U24" s="18"/>
      <c r="V24" s="18"/>
      <c r="W24" s="21"/>
      <c r="X24" s="24"/>
      <c r="Y24" s="24"/>
      <c r="Z24" s="24"/>
      <c r="AA24" s="24"/>
      <c r="AB24" s="24"/>
      <c r="AC24" s="24"/>
      <c r="AD24" s="24"/>
      <c r="AE24" s="24"/>
      <c r="AF24" s="55"/>
      <c r="AG24" s="21"/>
      <c r="AH24" s="18"/>
      <c r="AI24" s="18"/>
      <c r="AJ24" s="18"/>
      <c r="AK24" s="18"/>
      <c r="AL24" s="24"/>
      <c r="AM24" s="24"/>
      <c r="AN24" s="25"/>
      <c r="AO24" s="24"/>
      <c r="AP24" s="24"/>
      <c r="AQ24" s="18"/>
      <c r="AR24" s="18"/>
      <c r="AS24" s="21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56" t="s">
        <v>39</v>
      </c>
      <c r="C25" s="57"/>
      <c r="D25" s="58"/>
      <c r="E25" s="10" t="s">
        <v>2</v>
      </c>
      <c r="F25" s="13" t="s">
        <v>6</v>
      </c>
      <c r="G25" s="10" t="s">
        <v>4</v>
      </c>
      <c r="H25" s="13" t="s">
        <v>5</v>
      </c>
      <c r="I25" s="13" t="s">
        <v>8</v>
      </c>
      <c r="J25" s="13" t="s">
        <v>9</v>
      </c>
      <c r="K25" s="18"/>
      <c r="L25" s="13" t="s">
        <v>10</v>
      </c>
      <c r="M25" s="13" t="s">
        <v>11</v>
      </c>
      <c r="N25" s="13" t="s">
        <v>40</v>
      </c>
      <c r="O25" s="13" t="s">
        <v>41</v>
      </c>
      <c r="Q25" s="25"/>
      <c r="R25" s="25" t="s">
        <v>12</v>
      </c>
      <c r="S25" s="25"/>
      <c r="T25" s="24" t="s">
        <v>43</v>
      </c>
      <c r="U25" s="18"/>
      <c r="V25" s="21"/>
      <c r="W25" s="21"/>
      <c r="X25" s="59"/>
      <c r="Y25" s="59"/>
      <c r="Z25" s="59"/>
      <c r="AA25" s="59"/>
      <c r="AB25" s="59"/>
      <c r="AC25" s="25"/>
      <c r="AD25" s="25"/>
      <c r="AE25" s="25"/>
      <c r="AF25" s="24"/>
      <c r="AG25" s="24"/>
      <c r="AH25" s="24"/>
      <c r="AI25" s="24"/>
      <c r="AJ25" s="24"/>
      <c r="AK25" s="24"/>
      <c r="AM25" s="21"/>
      <c r="AN25" s="59"/>
      <c r="AO25" s="59"/>
      <c r="AP25" s="59"/>
      <c r="AQ25" s="59"/>
      <c r="AR25" s="59"/>
      <c r="AS25" s="59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6" t="s">
        <v>42</v>
      </c>
      <c r="C26" s="7"/>
      <c r="D26" s="27"/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1">
        <v>0</v>
      </c>
      <c r="K26" s="24" t="e">
        <f>PRODUCT(I26/J26)</f>
        <v>#DIV/0!</v>
      </c>
      <c r="L26" s="62">
        <v>0</v>
      </c>
      <c r="M26" s="62">
        <v>0</v>
      </c>
      <c r="N26" s="62">
        <v>0</v>
      </c>
      <c r="O26" s="62">
        <v>0</v>
      </c>
      <c r="Q26" s="25"/>
      <c r="R26" s="25"/>
      <c r="S26" s="25"/>
      <c r="T26" s="24" t="s">
        <v>13</v>
      </c>
      <c r="U26" s="24"/>
      <c r="V26" s="24"/>
      <c r="W26" s="24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5"/>
      <c r="AO26" s="25"/>
      <c r="AP26" s="25"/>
      <c r="AQ26" s="25"/>
      <c r="AR26" s="25"/>
      <c r="AS26" s="25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63" t="s">
        <v>14</v>
      </c>
      <c r="C27" s="64"/>
      <c r="D27" s="65"/>
      <c r="E27" s="60">
        <f>PRODUCT(E23+Q23)</f>
        <v>138</v>
      </c>
      <c r="F27" s="60">
        <f>PRODUCT(F23+R23)</f>
        <v>9</v>
      </c>
      <c r="G27" s="60">
        <f>PRODUCT(G23+S23)</f>
        <v>74</v>
      </c>
      <c r="H27" s="60">
        <f>PRODUCT(H23+T23)</f>
        <v>67</v>
      </c>
      <c r="I27" s="60">
        <f>PRODUCT(I23+U23)</f>
        <v>416</v>
      </c>
      <c r="J27" s="61"/>
      <c r="K27" s="24">
        <f>PRODUCT(K23+W23)</f>
        <v>169</v>
      </c>
      <c r="L27" s="62">
        <f>PRODUCT((F27+G27)/E27)</f>
        <v>0.60144927536231885</v>
      </c>
      <c r="M27" s="62">
        <f>PRODUCT(H27/E27)</f>
        <v>0.48550724637681159</v>
      </c>
      <c r="N27" s="62">
        <f>PRODUCT((F27+G27+H27)/E27)</f>
        <v>1.0869565217391304</v>
      </c>
      <c r="O27" s="62">
        <f>PRODUCT(I27/E27)</f>
        <v>3.0144927536231885</v>
      </c>
      <c r="Q27" s="25"/>
      <c r="R27" s="25"/>
      <c r="S27" s="25"/>
      <c r="T27" s="24" t="s">
        <v>28</v>
      </c>
      <c r="U27" s="24"/>
      <c r="V27" s="24"/>
      <c r="W27" s="24"/>
      <c r="X27" s="24"/>
      <c r="Y27" s="24"/>
      <c r="Z27" s="24"/>
      <c r="AA27" s="24"/>
      <c r="AB27" s="24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20" t="s">
        <v>35</v>
      </c>
      <c r="C28" s="19"/>
      <c r="D28" s="29"/>
      <c r="E28" s="60">
        <f>PRODUCT(AA23+AM23)</f>
        <v>173</v>
      </c>
      <c r="F28" s="60">
        <f>PRODUCT(AB23+AN23)</f>
        <v>14</v>
      </c>
      <c r="G28" s="60">
        <f>PRODUCT(AC23+AO23)</f>
        <v>187</v>
      </c>
      <c r="H28" s="60">
        <f>PRODUCT(AD23+AP23)</f>
        <v>113</v>
      </c>
      <c r="I28" s="60">
        <f>PRODUCT(AE23+AQ23)</f>
        <v>167</v>
      </c>
      <c r="J28" s="61">
        <f>PRODUCT(I28/K28)</f>
        <v>0.48265895953757226</v>
      </c>
      <c r="K28" s="18">
        <f>PRODUCT(AG23+AS23)</f>
        <v>346</v>
      </c>
      <c r="L28" s="62">
        <f>PRODUCT((F28+G28)/E28)</f>
        <v>1.1618497109826589</v>
      </c>
      <c r="M28" s="62">
        <f>PRODUCT(H28/E28)</f>
        <v>0.65317919075144504</v>
      </c>
      <c r="N28" s="62">
        <f>PRODUCT((F28+G28+H28)/E28)</f>
        <v>1.8150289017341041</v>
      </c>
      <c r="O28" s="62">
        <f>PRODUCT(I28/56)</f>
        <v>2.9821428571428572</v>
      </c>
      <c r="Q28" s="25"/>
      <c r="R28" s="25"/>
      <c r="S28" s="24"/>
      <c r="T28" s="24"/>
      <c r="U28" s="18"/>
      <c r="V28" s="18"/>
      <c r="W28" s="24"/>
      <c r="X28" s="24"/>
      <c r="Y28" s="24"/>
      <c r="Z28" s="24"/>
      <c r="AA28" s="24"/>
      <c r="AB28" s="24"/>
      <c r="AC28" s="25"/>
      <c r="AD28" s="25"/>
      <c r="AE28" s="25"/>
      <c r="AF28" s="25"/>
      <c r="AG28" s="25"/>
      <c r="AH28" s="25"/>
      <c r="AI28" s="25"/>
      <c r="AJ28" s="25"/>
      <c r="AK28" s="24"/>
      <c r="AL28" s="18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x14ac:dyDescent="0.25">
      <c r="A29" s="24"/>
      <c r="B29" s="66" t="s">
        <v>38</v>
      </c>
      <c r="C29" s="67"/>
      <c r="D29" s="68"/>
      <c r="E29" s="60">
        <f>SUM(E26:E28)</f>
        <v>311</v>
      </c>
      <c r="F29" s="60">
        <f t="shared" ref="F29:I29" si="0">SUM(F26:F28)</f>
        <v>23</v>
      </c>
      <c r="G29" s="60">
        <f t="shared" si="0"/>
        <v>261</v>
      </c>
      <c r="H29" s="60">
        <f t="shared" si="0"/>
        <v>180</v>
      </c>
      <c r="I29" s="60">
        <f t="shared" si="0"/>
        <v>583</v>
      </c>
      <c r="J29" s="61"/>
      <c r="K29" s="24" t="e">
        <f>SUM(K26:K28)</f>
        <v>#DIV/0!</v>
      </c>
      <c r="L29" s="62">
        <f>PRODUCT((F29+G29)/E29)</f>
        <v>0.91318327974276525</v>
      </c>
      <c r="M29" s="62">
        <f>PRODUCT(H29/E29)</f>
        <v>0.5787781350482315</v>
      </c>
      <c r="N29" s="62">
        <f>PRODUCT((F29+G29+H29)/E29)</f>
        <v>1.4919614147909968</v>
      </c>
      <c r="O29" s="62">
        <f>PRODUCT(I29/194)</f>
        <v>3.0051546391752577</v>
      </c>
      <c r="Q29" s="18"/>
      <c r="R29" s="18"/>
      <c r="S29" s="18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18"/>
      <c r="F30" s="18"/>
      <c r="G30" s="18"/>
      <c r="H30" s="18"/>
      <c r="I30" s="18"/>
      <c r="J30" s="24"/>
      <c r="K30" s="24"/>
      <c r="L30" s="18"/>
      <c r="M30" s="18"/>
      <c r="N30" s="18"/>
      <c r="O30" s="18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5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J90" s="24"/>
      <c r="K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5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5"/>
      <c r="AK101" s="24"/>
      <c r="AL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A186" s="24"/>
      <c r="B186" s="24"/>
      <c r="C186" s="24"/>
      <c r="D186" s="24"/>
      <c r="L186"/>
      <c r="M186"/>
      <c r="N186"/>
      <c r="O186"/>
      <c r="P186"/>
      <c r="Q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5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5"/>
      <c r="AK187" s="24"/>
      <c r="AL187" s="18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5"/>
      <c r="AK188" s="24"/>
      <c r="AL188" s="18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5"/>
      <c r="AK189" s="24"/>
      <c r="AL189" s="18"/>
    </row>
    <row r="190" spans="1:57" ht="14.25" x14ac:dyDescent="0.2">
      <c r="L190"/>
      <c r="M190"/>
      <c r="N190"/>
      <c r="O190"/>
      <c r="P190"/>
      <c r="Q190" s="18"/>
      <c r="R190" s="18"/>
      <c r="S190" s="1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5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5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5"/>
      <c r="AK193" s="24"/>
      <c r="AL193" s="18"/>
    </row>
    <row r="194" spans="12:38" ht="14.25" x14ac:dyDescent="0.2">
      <c r="L194" s="18"/>
      <c r="M194" s="18"/>
      <c r="N194" s="18"/>
      <c r="O194" s="18"/>
      <c r="P194" s="18"/>
      <c r="R194" s="18"/>
      <c r="S194" s="1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5"/>
      <c r="AK194" s="18"/>
      <c r="AL194" s="18"/>
    </row>
    <row r="195" spans="12:38" x14ac:dyDescent="0.25"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5"/>
    </row>
    <row r="196" spans="12:38" x14ac:dyDescent="0.25"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5"/>
    </row>
    <row r="197" spans="12:38" x14ac:dyDescent="0.25">
      <c r="R197" s="21"/>
      <c r="S197" s="2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5"/>
    </row>
    <row r="198" spans="12:38" x14ac:dyDescent="0.25">
      <c r="L198"/>
      <c r="M198"/>
      <c r="N198"/>
      <c r="O198"/>
      <c r="P198"/>
      <c r="R198" s="21"/>
      <c r="S198" s="2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ht="14.25" x14ac:dyDescent="0.2">
      <c r="L225"/>
      <c r="M225"/>
      <c r="N225"/>
      <c r="O225"/>
      <c r="P2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  <row r="226" spans="12:38" ht="14.25" x14ac:dyDescent="0.2">
      <c r="L226"/>
      <c r="M226"/>
      <c r="N226"/>
      <c r="O226"/>
      <c r="P226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/>
      <c r="AL2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2019-01-01T14:13:30Z</dcterms:modified>
</cp:coreProperties>
</file>