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31" i="1" l="1"/>
  <c r="H33" i="1"/>
  <c r="K50" i="1" l="1"/>
  <c r="J50" i="1"/>
  <c r="I50" i="1"/>
  <c r="H50" i="1"/>
  <c r="K49" i="1"/>
  <c r="J49" i="1"/>
  <c r="I49" i="1"/>
  <c r="H49" i="1"/>
  <c r="K46" i="1"/>
  <c r="J46" i="1"/>
  <c r="I46" i="1"/>
  <c r="H46" i="1"/>
  <c r="K44" i="1"/>
  <c r="J44" i="1"/>
  <c r="I44" i="1"/>
  <c r="H44" i="1"/>
  <c r="K43" i="1"/>
  <c r="J43" i="1"/>
  <c r="I43" i="1"/>
  <c r="H43" i="1"/>
  <c r="K42" i="1"/>
  <c r="J42" i="1"/>
  <c r="I42" i="1"/>
  <c r="H42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K32" i="1"/>
  <c r="J32" i="1"/>
  <c r="I32" i="1"/>
  <c r="H32" i="1"/>
  <c r="K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38" i="1"/>
  <c r="J38" i="1"/>
  <c r="I38" i="1"/>
  <c r="H38" i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29" i="1"/>
  <c r="F30" i="1" s="1"/>
  <c r="F31" i="1" s="1"/>
  <c r="F32" i="1" s="1"/>
  <c r="F33" i="1" s="1"/>
  <c r="F34" i="1" s="1"/>
  <c r="F35" i="1" s="1"/>
  <c r="F36" i="1" s="1"/>
  <c r="F37" i="1" s="1"/>
  <c r="F38" i="1" s="1"/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K11" i="2"/>
  <c r="I11" i="2"/>
  <c r="O11" i="2" s="1"/>
  <c r="O9" i="2"/>
  <c r="N9" i="2"/>
  <c r="M9" i="2"/>
  <c r="F11" i="2"/>
  <c r="L9" i="2"/>
  <c r="O21" i="1"/>
  <c r="O20" i="1"/>
  <c r="O14" i="1"/>
  <c r="O13" i="1"/>
  <c r="O12" i="1"/>
  <c r="O15" i="1" l="1"/>
  <c r="N11" i="2"/>
  <c r="L11" i="2"/>
  <c r="O23" i="1"/>
  <c r="P13" i="3"/>
  <c r="O13" i="3"/>
  <c r="M13" i="3"/>
  <c r="I13" i="3"/>
</calcChain>
</file>

<file path=xl/sharedStrings.xml><?xml version="1.0" encoding="utf-8"?>
<sst xmlns="http://schemas.openxmlformats.org/spreadsheetml/2006/main" count="505" uniqueCount="264">
  <si>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</si>
  <si>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</si>
  <si>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</si>
  <si>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</si>
  <si>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</si>
  <si>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</si>
  <si>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</si>
  <si>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</si>
  <si>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</si>
  <si>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</si>
  <si>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</si>
  <si>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</si>
  <si>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</si>
  <si>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</si>
  <si>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</si>
  <si>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</si>
  <si>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</si>
  <si>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</si>
  <si>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</si>
  <si>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</si>
  <si>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</si>
  <si>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</si>
  <si>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</si>
  <si>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</si>
  <si>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</si>
  <si>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</si>
  <si>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</si>
  <si>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</si>
  <si>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</si>
  <si>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</si>
  <si>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</si>
  <si>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</si>
  <si>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</si>
  <si>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</si>
  <si>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Markus Vuosjoki</t>
  </si>
  <si>
    <t>3.</t>
  </si>
  <si>
    <t>KaMa</t>
  </si>
  <si>
    <t>5.</t>
  </si>
  <si>
    <t>7.</t>
  </si>
  <si>
    <t>VM</t>
  </si>
  <si>
    <t>10.</t>
  </si>
  <si>
    <t>6.</t>
  </si>
  <si>
    <t>9.</t>
  </si>
  <si>
    <t>LP</t>
  </si>
  <si>
    <t>8.</t>
  </si>
  <si>
    <t>08.05. 1988  SiiPe - KaMa  1-9</t>
  </si>
  <si>
    <t xml:space="preserve">  18 v 11 kk 21 pv</t>
  </si>
  <si>
    <t>1.</t>
  </si>
  <si>
    <t>ykköspesis</t>
  </si>
  <si>
    <t>Seurat</t>
  </si>
  <si>
    <t>KaMa = Kankaanpään Maila  (1958)</t>
  </si>
  <si>
    <t>VM = Vaasan Maila  (1933)</t>
  </si>
  <si>
    <t>LP = Loimaan Palloilijat  (1931)</t>
  </si>
  <si>
    <t>17.5.1969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</si>
  <si>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</si>
  <si>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</si>
  <si>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</si>
  <si>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</si>
  <si>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</si>
  <si>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</si>
  <si>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</si>
  <si>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</si>
  <si>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</si>
  <si>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</si>
  <si>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</si>
  <si>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</si>
  <si>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</si>
  <si>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</si>
  <si>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13.08. 1989  Imatra</t>
  </si>
  <si>
    <t xml:space="preserve">  5-3</t>
  </si>
  <si>
    <t>Länsi</t>
  </si>
  <si>
    <t>3v</t>
  </si>
  <si>
    <t>Seppo Uusi-Oukari</t>
  </si>
  <si>
    <t>Ikä ensimmäisessä ottelussa</t>
  </si>
  <si>
    <t>20 v  2 kk  27 pv</t>
  </si>
  <si>
    <t>B-POJAT</t>
  </si>
  <si>
    <t>13.07. 1985  Lohja</t>
  </si>
  <si>
    <t xml:space="preserve"> 20-3</t>
  </si>
  <si>
    <t>Raimo Närhi</t>
  </si>
  <si>
    <t>A-POJAT</t>
  </si>
  <si>
    <t>12.06. 1987  Kajaani</t>
  </si>
  <si>
    <t xml:space="preserve">  1-1</t>
  </si>
  <si>
    <t>Osmo Rouvinen</t>
  </si>
  <si>
    <t>01.07. 1988  Kankaanpää</t>
  </si>
  <si>
    <t xml:space="preserve">  9-7</t>
  </si>
  <si>
    <t>Rauno Mäntysalo</t>
  </si>
  <si>
    <t>III p</t>
  </si>
  <si>
    <t xml:space="preserve"> ITÄ - LÄNSI - KORTTI</t>
  </si>
  <si>
    <t>jok</t>
  </si>
  <si>
    <t>2p</t>
  </si>
  <si>
    <t>2/4</t>
  </si>
  <si>
    <t>0/1</t>
  </si>
  <si>
    <t>2/2</t>
  </si>
  <si>
    <t>7/8</t>
  </si>
  <si>
    <t>2/3</t>
  </si>
  <si>
    <t>9/11</t>
  </si>
  <si>
    <t>4/5</t>
  </si>
  <si>
    <t>1/1</t>
  </si>
  <si>
    <t>1/2</t>
  </si>
  <si>
    <t>6/7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</si>
  <si>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</si>
  <si>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</si>
  <si>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</si>
  <si>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</si>
  <si>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</si>
  <si>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</si>
  <si>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</si>
  <si>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</si>
  <si>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</si>
  <si>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</si>
  <si>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</si>
  <si>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</si>
  <si>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</si>
  <si>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</si>
  <si>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</si>
  <si>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</si>
  <si>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</si>
  <si>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</si>
  <si>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</si>
  <si>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</si>
  <si>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</si>
  <si>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</si>
  <si>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</si>
  <si>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0-3  Lippo</t>
  </si>
  <si>
    <t>0-3  SoJy</t>
  </si>
  <si>
    <t>2/6</t>
  </si>
  <si>
    <t>0/2</t>
  </si>
  <si>
    <t xml:space="preserve">      Runkosarja TOP-30</t>
  </si>
  <si>
    <t>20.</t>
  </si>
  <si>
    <t>25.</t>
  </si>
  <si>
    <t>28.</t>
  </si>
  <si>
    <t>11.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</si>
  <si>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</si>
  <si>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</si>
  <si>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</si>
  <si>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</si>
  <si>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</si>
  <si>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</si>
  <si>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</si>
  <si>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</si>
  <si>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</si>
  <si>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</si>
  <si>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</si>
  <si>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</si>
  <si>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</si>
  <si>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</si>
  <si>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</si>
  <si>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1945 - 1988</t>
  </si>
  <si>
    <t>588.</t>
  </si>
  <si>
    <t>219.</t>
  </si>
  <si>
    <t xml:space="preserve">   200</t>
  </si>
  <si>
    <t xml:space="preserve"> 1945 - 1989</t>
  </si>
  <si>
    <t>182.</t>
  </si>
  <si>
    <t xml:space="preserve"> 1945 - 1990</t>
  </si>
  <si>
    <t>144.</t>
  </si>
  <si>
    <t xml:space="preserve"> 1945 - 1991</t>
  </si>
  <si>
    <t>241.</t>
  </si>
  <si>
    <t xml:space="preserve"> 1945 - 1992</t>
  </si>
  <si>
    <t>176.</t>
  </si>
  <si>
    <t xml:space="preserve"> 1945 - 1993</t>
  </si>
  <si>
    <t>191.</t>
  </si>
  <si>
    <t>140.</t>
  </si>
  <si>
    <t>75.</t>
  </si>
  <si>
    <t xml:space="preserve"> 1945 - 1994</t>
  </si>
  <si>
    <t>114.</t>
  </si>
  <si>
    <t>77.</t>
  </si>
  <si>
    <t xml:space="preserve"> 1945 - 1995</t>
  </si>
  <si>
    <t>90.</t>
  </si>
  <si>
    <t xml:space="preserve"> 1945 - 1996</t>
  </si>
  <si>
    <t xml:space="preserve"> 1945 - 1997</t>
  </si>
  <si>
    <t xml:space="preserve"> 1945 - 1998</t>
  </si>
  <si>
    <t xml:space="preserve"> Lyöjätilasto</t>
  </si>
  <si>
    <t xml:space="preserve"> </t>
  </si>
  <si>
    <t xml:space="preserve"> PLAY OFF,  KA / OTT</t>
  </si>
  <si>
    <t xml:space="preserve"> PLAY OFF, TASASATASET,  ka. / peli</t>
  </si>
  <si>
    <t>136.</t>
  </si>
  <si>
    <t xml:space="preserve"> 1979 - 1988</t>
  </si>
  <si>
    <t>124.</t>
  </si>
  <si>
    <t xml:space="preserve"> 1979 - 1989</t>
  </si>
  <si>
    <t>88.</t>
  </si>
  <si>
    <t xml:space="preserve"> 1979 - 1990</t>
  </si>
  <si>
    <t>141.</t>
  </si>
  <si>
    <t xml:space="preserve"> 1979 - 1991</t>
  </si>
  <si>
    <t xml:space="preserve"> 1979 - 1992</t>
  </si>
  <si>
    <t>108.</t>
  </si>
  <si>
    <t xml:space="preserve"> 1979 - 1993</t>
  </si>
  <si>
    <t>125.</t>
  </si>
  <si>
    <t xml:space="preserve"> 1979 - 1994</t>
  </si>
  <si>
    <t>153.</t>
  </si>
  <si>
    <t xml:space="preserve"> 1979 - 1995</t>
  </si>
  <si>
    <t>145.</t>
  </si>
  <si>
    <t xml:space="preserve"> 1979 - 1996</t>
  </si>
  <si>
    <t>122.</t>
  </si>
  <si>
    <t xml:space="preserve"> 1979 - 1997</t>
  </si>
  <si>
    <t xml:space="preserve"> 1979 - 1998</t>
  </si>
  <si>
    <t>259. ottelu</t>
  </si>
  <si>
    <t>126.   02.07. 1995  LP - ViVe  1-0</t>
  </si>
  <si>
    <t>26 v   2 kk 15 pv</t>
  </si>
  <si>
    <t xml:space="preserve">   77.   11.08. 1998  SMJ - KaMa  1-2</t>
  </si>
  <si>
    <t>581.</t>
  </si>
  <si>
    <t>463.</t>
  </si>
  <si>
    <t>373.</t>
  </si>
  <si>
    <t>278.</t>
  </si>
  <si>
    <t>228.</t>
  </si>
  <si>
    <t>142.</t>
  </si>
  <si>
    <t>120.</t>
  </si>
  <si>
    <t>98.</t>
  </si>
  <si>
    <t>91.</t>
  </si>
  <si>
    <t>94.</t>
  </si>
  <si>
    <t>914.</t>
  </si>
  <si>
    <t>732.</t>
  </si>
  <si>
    <t>582.</t>
  </si>
  <si>
    <t>419.</t>
  </si>
  <si>
    <t>355.</t>
  </si>
  <si>
    <t>340.</t>
  </si>
  <si>
    <t>279.</t>
  </si>
  <si>
    <t>249.</t>
  </si>
  <si>
    <t>253.</t>
  </si>
  <si>
    <t>723.</t>
  </si>
  <si>
    <t>569.</t>
  </si>
  <si>
    <t>483.</t>
  </si>
  <si>
    <t>344.</t>
  </si>
  <si>
    <t>283.</t>
  </si>
  <si>
    <t>232.</t>
  </si>
  <si>
    <t>196.</t>
  </si>
  <si>
    <t>164.</t>
  </si>
  <si>
    <t>152.</t>
  </si>
  <si>
    <t>157.</t>
  </si>
  <si>
    <t>780.</t>
  </si>
  <si>
    <t>461.</t>
  </si>
  <si>
    <t>345.</t>
  </si>
  <si>
    <t>284.</t>
  </si>
  <si>
    <t>217.</t>
  </si>
  <si>
    <t>147.</t>
  </si>
  <si>
    <t>97.</t>
  </si>
  <si>
    <t>80.</t>
  </si>
  <si>
    <t>304.</t>
  </si>
  <si>
    <t>215.</t>
  </si>
  <si>
    <t>162.</t>
  </si>
  <si>
    <t>160.</t>
  </si>
  <si>
    <t>173.</t>
  </si>
  <si>
    <t>192.</t>
  </si>
  <si>
    <t>204.</t>
  </si>
  <si>
    <t>207.</t>
  </si>
  <si>
    <t>224.</t>
  </si>
  <si>
    <t>236.</t>
  </si>
  <si>
    <t>246.</t>
  </si>
  <si>
    <t>168.</t>
  </si>
  <si>
    <t>169.</t>
  </si>
  <si>
    <t>197.</t>
  </si>
  <si>
    <t>155.</t>
  </si>
  <si>
    <t>178.</t>
  </si>
  <si>
    <t>187.</t>
  </si>
  <si>
    <t>193.</t>
  </si>
  <si>
    <t>194.</t>
  </si>
  <si>
    <t>189.</t>
  </si>
  <si>
    <t>225.</t>
  </si>
  <si>
    <t>133.</t>
  </si>
  <si>
    <t>151.</t>
  </si>
  <si>
    <t>146.</t>
  </si>
  <si>
    <t>172.</t>
  </si>
  <si>
    <t>131.</t>
  </si>
  <si>
    <t>126.</t>
  </si>
  <si>
    <t>138.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</si>
</sst>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2" fillId="2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49" fontId="5" fillId="3" borderId="8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5" xfId="0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165" fontId="2" fillId="7" borderId="1" xfId="1" applyNumberFormat="1" applyFont="1" applyFill="1" applyBorder="1" applyAlignment="1"/>
    <xf numFmtId="165" fontId="2" fillId="7" borderId="3" xfId="1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10" fillId="2" borderId="0" xfId="0" applyFont="1" applyFill="1"/>
    <xf numFmtId="0" fontId="2" fillId="4" borderId="3" xfId="0" applyFont="1" applyFill="1" applyBorder="1" applyAlignment="1"/>
    <xf numFmtId="0" fontId="10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2" borderId="0" xfId="0" applyFont="1" applyFill="1" applyAlignment="1">
      <alignment vertical="top"/>
    </xf>
    <xf numFmtId="49" fontId="2" fillId="3" borderId="3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3" borderId="8" xfId="0" applyFont="1" applyFill="1" applyBorder="1"/>
    <xf numFmtId="0" fontId="1" fillId="4" borderId="8" xfId="0" applyFont="1" applyFill="1" applyBorder="1"/>
    <xf numFmtId="0" fontId="2" fillId="4" borderId="0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/>
    <xf numFmtId="0" fontId="1" fillId="4" borderId="10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8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/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/>
    <xf numFmtId="49" fontId="2" fillId="4" borderId="13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2" fontId="2" fillId="3" borderId="5" xfId="0" applyNumberFormat="1" applyFont="1" applyFill="1" applyBorder="1" applyAlignment="1">
      <alignment horizontal="center"/>
    </xf>
    <xf numFmtId="0" fontId="2" fillId="4" borderId="0" xfId="0" applyFont="1" applyFill="1"/>
    <xf numFmtId="2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left"/>
    </xf>
    <xf numFmtId="2" fontId="2" fillId="4" borderId="5" xfId="0" applyNumberFormat="1" applyFont="1" applyFill="1" applyBorder="1" applyAlignment="1">
      <alignment horizontal="left"/>
    </xf>
    <xf numFmtId="49" fontId="2" fillId="4" borderId="13" xfId="0" applyNumberFormat="1" applyFont="1" applyFill="1" applyBorder="1" applyAlignment="1">
      <alignment horizontal="center"/>
    </xf>
    <xf numFmtId="2" fontId="2" fillId="4" borderId="0" xfId="0" applyNumberFormat="1" applyFont="1" applyFill="1" applyBorder="1"/>
    <xf numFmtId="0" fontId="2" fillId="4" borderId="13" xfId="0" applyFont="1" applyFill="1" applyBorder="1" applyAlignment="1"/>
    <xf numFmtId="2" fontId="2" fillId="4" borderId="11" xfId="0" applyNumberFormat="1" applyFont="1" applyFill="1" applyBorder="1"/>
    <xf numFmtId="2" fontId="2" fillId="4" borderId="12" xfId="0" applyNumberFormat="1" applyFont="1" applyFill="1" applyBorder="1"/>
    <xf numFmtId="0" fontId="3" fillId="2" borderId="0" xfId="0" applyFont="1" applyFill="1"/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3" borderId="8" xfId="0" applyNumberFormat="1" applyFont="1" applyFill="1" applyBorder="1"/>
    <xf numFmtId="2" fontId="2" fillId="3" borderId="7" xfId="0" applyNumberFormat="1" applyFont="1" applyFill="1" applyBorder="1" applyAlignment="1"/>
    <xf numFmtId="2" fontId="2" fillId="4" borderId="0" xfId="0" applyNumberFormat="1" applyFont="1" applyFill="1" applyBorder="1" applyAlignment="1"/>
    <xf numFmtId="2" fontId="2" fillId="4" borderId="5" xfId="0" applyNumberFormat="1" applyFont="1" applyFill="1" applyBorder="1" applyAlignment="1"/>
    <xf numFmtId="1" fontId="2" fillId="4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2"/>
  <sheetViews>
    <sheetView tabSelected="1" zoomScale="83" zoomScaleNormal="83" workbookViewId="0"/>
  </sheetViews>
  <sheetFormatPr defaultRowHeight="15" customHeight="1" x14ac:dyDescent="0.25"/>
  <cols>
    <col min="1" max="1" width="0.7109375" style="113" customWidth="1"/>
    <col min="2" max="2" width="6.7109375" style="66" customWidth="1"/>
    <col min="3" max="3" width="5.42578125" style="65" customWidth="1"/>
    <col min="4" max="4" width="9" style="66" customWidth="1"/>
    <col min="5" max="13" width="5.7109375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8.7109375" style="65" customWidth="1"/>
    <col min="27" max="27" width="0.7109375" style="28" customWidth="1"/>
    <col min="28" max="31" width="6.7109375" style="65" customWidth="1"/>
    <col min="32" max="32" width="0.7109375" style="28" customWidth="1"/>
    <col min="33" max="33" width="14" style="65" customWidth="1"/>
    <col min="34" max="36" width="13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3" width="5.7109375" style="65" customWidth="1"/>
    <col min="44" max="16384" width="9.140625" style="113"/>
  </cols>
  <sheetData>
    <row r="1" spans="1:55" ht="16.5" customHeight="1" x14ac:dyDescent="0.25">
      <c r="A1" s="137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6"/>
      <c r="L1" s="6"/>
      <c r="M1" s="6"/>
      <c r="N1" s="13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s="141" customFormat="1" ht="15" customHeight="1" x14ac:dyDescent="0.2">
      <c r="A2" s="13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127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132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20"/>
      <c r="AO2" s="140" t="s">
        <v>102</v>
      </c>
      <c r="AP2" s="14"/>
      <c r="AQ2" s="15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55" s="141" customFormat="1" ht="15" customHeight="1" x14ac:dyDescent="0.2">
      <c r="A3" s="1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108</v>
      </c>
      <c r="AO3" s="15" t="s">
        <v>31</v>
      </c>
      <c r="AP3" s="17" t="s">
        <v>32</v>
      </c>
      <c r="AQ3" s="18" t="s">
        <v>33</v>
      </c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55" s="141" customFormat="1" ht="15" customHeight="1" x14ac:dyDescent="0.2">
      <c r="A4" s="139"/>
      <c r="B4" s="24">
        <v>1988</v>
      </c>
      <c r="C4" s="24" t="s">
        <v>35</v>
      </c>
      <c r="D4" s="25" t="s">
        <v>36</v>
      </c>
      <c r="E4" s="24">
        <v>22</v>
      </c>
      <c r="F4" s="24">
        <v>1</v>
      </c>
      <c r="G4" s="26">
        <v>19</v>
      </c>
      <c r="H4" s="24">
        <v>5</v>
      </c>
      <c r="I4" s="24">
        <v>79</v>
      </c>
      <c r="J4" s="24">
        <v>5</v>
      </c>
      <c r="K4" s="24">
        <v>20</v>
      </c>
      <c r="L4" s="24">
        <v>34</v>
      </c>
      <c r="M4" s="24">
        <v>20</v>
      </c>
      <c r="N4" s="27">
        <v>0.55600000000000005</v>
      </c>
      <c r="O4" s="23"/>
      <c r="P4" s="18" t="s">
        <v>128</v>
      </c>
      <c r="Q4" s="18"/>
      <c r="R4" s="18"/>
      <c r="S4" s="18"/>
      <c r="T4" s="23"/>
      <c r="U4" s="29">
        <v>6</v>
      </c>
      <c r="V4" s="30">
        <v>0</v>
      </c>
      <c r="W4" s="30">
        <v>1</v>
      </c>
      <c r="X4" s="30">
        <v>2</v>
      </c>
      <c r="Y4" s="29">
        <v>16</v>
      </c>
      <c r="Z4" s="142">
        <v>0.39</v>
      </c>
      <c r="AA4" s="23"/>
      <c r="AB4" s="18"/>
      <c r="AC4" s="18"/>
      <c r="AD4" s="18"/>
      <c r="AE4" s="18"/>
      <c r="AF4" s="23"/>
      <c r="AG4" s="2" t="s">
        <v>115</v>
      </c>
      <c r="AH4" s="2" t="s">
        <v>116</v>
      </c>
      <c r="AI4" s="2" t="s">
        <v>117</v>
      </c>
      <c r="AJ4" s="2"/>
      <c r="AK4" s="23"/>
      <c r="AL4" s="29"/>
      <c r="AM4" s="29"/>
      <c r="AN4" s="29"/>
      <c r="AO4" s="30"/>
      <c r="AP4" s="32"/>
      <c r="AQ4" s="29">
        <v>1</v>
      </c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55" s="141" customFormat="1" ht="15" customHeight="1" x14ac:dyDescent="0.2">
      <c r="A5" s="139"/>
      <c r="B5" s="29">
        <v>1989</v>
      </c>
      <c r="C5" s="29" t="s">
        <v>37</v>
      </c>
      <c r="D5" s="33" t="s">
        <v>36</v>
      </c>
      <c r="E5" s="29">
        <v>22</v>
      </c>
      <c r="F5" s="29">
        <v>0</v>
      </c>
      <c r="G5" s="30">
        <v>14</v>
      </c>
      <c r="H5" s="29">
        <v>8</v>
      </c>
      <c r="I5" s="29">
        <v>100</v>
      </c>
      <c r="J5" s="29">
        <v>8</v>
      </c>
      <c r="K5" s="29">
        <v>36</v>
      </c>
      <c r="L5" s="29">
        <v>42</v>
      </c>
      <c r="M5" s="29">
        <v>14</v>
      </c>
      <c r="N5" s="27">
        <v>0.57799999999999996</v>
      </c>
      <c r="O5" s="23"/>
      <c r="P5" s="18"/>
      <c r="Q5" s="18"/>
      <c r="R5" s="18"/>
      <c r="S5" s="18"/>
      <c r="T5" s="23"/>
      <c r="U5" s="29">
        <v>2</v>
      </c>
      <c r="V5" s="30">
        <v>0</v>
      </c>
      <c r="W5" s="30">
        <v>0</v>
      </c>
      <c r="X5" s="30">
        <v>1</v>
      </c>
      <c r="Y5" s="30">
        <v>9</v>
      </c>
      <c r="Z5" s="142">
        <v>0.5</v>
      </c>
      <c r="AA5" s="23"/>
      <c r="AB5" s="18"/>
      <c r="AC5" s="18"/>
      <c r="AD5" s="18"/>
      <c r="AE5" s="18"/>
      <c r="AF5" s="23"/>
      <c r="AG5" s="2" t="s">
        <v>118</v>
      </c>
      <c r="AH5" s="2"/>
      <c r="AI5" s="2"/>
      <c r="AJ5" s="2"/>
      <c r="AK5" s="23"/>
      <c r="AL5" s="29">
        <v>1</v>
      </c>
      <c r="AM5" s="29"/>
      <c r="AN5" s="29"/>
      <c r="AO5" s="30"/>
      <c r="AP5" s="32"/>
      <c r="AQ5" s="29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55" s="141" customFormat="1" ht="15" customHeight="1" x14ac:dyDescent="0.2">
      <c r="A6" s="139"/>
      <c r="B6" s="29">
        <v>1990</v>
      </c>
      <c r="C6" s="29" t="s">
        <v>38</v>
      </c>
      <c r="D6" s="33" t="s">
        <v>39</v>
      </c>
      <c r="E6" s="29">
        <v>26</v>
      </c>
      <c r="F6" s="29">
        <v>1</v>
      </c>
      <c r="G6" s="30">
        <v>13</v>
      </c>
      <c r="H6" s="29">
        <v>12</v>
      </c>
      <c r="I6" s="29">
        <v>117</v>
      </c>
      <c r="J6" s="29">
        <v>16</v>
      </c>
      <c r="K6" s="29">
        <v>45</v>
      </c>
      <c r="L6" s="29">
        <v>42</v>
      </c>
      <c r="M6" s="29">
        <v>14</v>
      </c>
      <c r="N6" s="27">
        <v>0.54900000000000004</v>
      </c>
      <c r="O6" s="23"/>
      <c r="P6" s="18"/>
      <c r="Q6" s="18"/>
      <c r="R6" s="18"/>
      <c r="S6" s="18"/>
      <c r="T6" s="23"/>
      <c r="U6" s="29">
        <v>2</v>
      </c>
      <c r="V6" s="29">
        <v>0</v>
      </c>
      <c r="W6" s="30">
        <v>0</v>
      </c>
      <c r="X6" s="29">
        <v>0</v>
      </c>
      <c r="Y6" s="29">
        <v>5</v>
      </c>
      <c r="Z6" s="142">
        <v>0.55600000000000005</v>
      </c>
      <c r="AA6" s="23"/>
      <c r="AB6" s="18"/>
      <c r="AC6" s="18"/>
      <c r="AD6" s="18"/>
      <c r="AE6" s="18"/>
      <c r="AF6" s="23"/>
      <c r="AG6" s="2" t="s">
        <v>119</v>
      </c>
      <c r="AH6" s="2" t="s">
        <v>120</v>
      </c>
      <c r="AI6" s="2" t="s">
        <v>121</v>
      </c>
      <c r="AJ6" s="2"/>
      <c r="AK6" s="23"/>
      <c r="AL6" s="29"/>
      <c r="AM6" s="29"/>
      <c r="AN6" s="29"/>
      <c r="AO6" s="30"/>
      <c r="AP6" s="32"/>
      <c r="AQ6" s="29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</row>
    <row r="7" spans="1:55" s="141" customFormat="1" ht="15" customHeight="1" x14ac:dyDescent="0.2">
      <c r="A7" s="139"/>
      <c r="B7" s="29">
        <v>1991</v>
      </c>
      <c r="C7" s="29" t="s">
        <v>40</v>
      </c>
      <c r="D7" s="33" t="s">
        <v>36</v>
      </c>
      <c r="E7" s="29">
        <v>26</v>
      </c>
      <c r="F7" s="29">
        <v>3</v>
      </c>
      <c r="G7" s="30">
        <v>18</v>
      </c>
      <c r="H7" s="29">
        <v>23</v>
      </c>
      <c r="I7" s="29">
        <v>118</v>
      </c>
      <c r="J7" s="29">
        <v>18</v>
      </c>
      <c r="K7" s="29">
        <v>36</v>
      </c>
      <c r="L7" s="29">
        <v>43</v>
      </c>
      <c r="M7" s="29">
        <v>21</v>
      </c>
      <c r="N7" s="27">
        <v>0.59299999999999997</v>
      </c>
      <c r="O7" s="23"/>
      <c r="P7" s="18" t="s">
        <v>129</v>
      </c>
      <c r="Q7" s="18" t="s">
        <v>130</v>
      </c>
      <c r="R7" s="18" t="s">
        <v>129</v>
      </c>
      <c r="S7" s="18"/>
      <c r="T7" s="23"/>
      <c r="U7" s="29"/>
      <c r="V7" s="29"/>
      <c r="W7" s="30"/>
      <c r="X7" s="29"/>
      <c r="Y7" s="29"/>
      <c r="Z7" s="142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9"/>
      <c r="AN7" s="29"/>
      <c r="AO7" s="30"/>
      <c r="AP7" s="32"/>
      <c r="AQ7" s="29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</row>
    <row r="8" spans="1:55" s="141" customFormat="1" ht="15" customHeight="1" x14ac:dyDescent="0.2">
      <c r="A8" s="139"/>
      <c r="B8" s="29">
        <v>1992</v>
      </c>
      <c r="C8" s="29" t="s">
        <v>41</v>
      </c>
      <c r="D8" s="33" t="s">
        <v>36</v>
      </c>
      <c r="E8" s="29">
        <v>26</v>
      </c>
      <c r="F8" s="29">
        <v>0</v>
      </c>
      <c r="G8" s="30">
        <v>20</v>
      </c>
      <c r="H8" s="29">
        <v>14</v>
      </c>
      <c r="I8" s="29">
        <v>126</v>
      </c>
      <c r="J8" s="29">
        <v>8</v>
      </c>
      <c r="K8" s="29">
        <v>40</v>
      </c>
      <c r="L8" s="29">
        <v>58</v>
      </c>
      <c r="M8" s="29">
        <v>20</v>
      </c>
      <c r="N8" s="27">
        <v>0.6</v>
      </c>
      <c r="O8" s="23"/>
      <c r="P8" s="18"/>
      <c r="Q8" s="18"/>
      <c r="R8" s="18"/>
      <c r="S8" s="18"/>
      <c r="T8" s="23"/>
      <c r="U8" s="29">
        <v>2</v>
      </c>
      <c r="V8" s="29">
        <v>0</v>
      </c>
      <c r="W8" s="30">
        <v>0</v>
      </c>
      <c r="X8" s="29">
        <v>0</v>
      </c>
      <c r="Y8" s="29">
        <v>3</v>
      </c>
      <c r="Z8" s="142">
        <v>0.23100000000000001</v>
      </c>
      <c r="AA8" s="23"/>
      <c r="AB8" s="18"/>
      <c r="AC8" s="18"/>
      <c r="AD8" s="18"/>
      <c r="AE8" s="18"/>
      <c r="AF8" s="23"/>
      <c r="AG8" s="2" t="s">
        <v>122</v>
      </c>
      <c r="AH8" s="2"/>
      <c r="AI8" s="2"/>
      <c r="AJ8" s="2"/>
      <c r="AK8" s="23"/>
      <c r="AL8" s="29"/>
      <c r="AM8" s="29"/>
      <c r="AN8" s="29"/>
      <c r="AO8" s="30"/>
      <c r="AP8" s="32"/>
      <c r="AQ8" s="29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</row>
    <row r="9" spans="1:55" s="141" customFormat="1" ht="15" customHeight="1" x14ac:dyDescent="0.2">
      <c r="A9" s="139"/>
      <c r="B9" s="29">
        <v>1993</v>
      </c>
      <c r="C9" s="29" t="s">
        <v>42</v>
      </c>
      <c r="D9" s="33" t="s">
        <v>36</v>
      </c>
      <c r="E9" s="29">
        <v>28</v>
      </c>
      <c r="F9" s="29">
        <v>1</v>
      </c>
      <c r="G9" s="30">
        <v>38</v>
      </c>
      <c r="H9" s="29">
        <v>5</v>
      </c>
      <c r="I9" s="29">
        <v>114</v>
      </c>
      <c r="J9" s="29">
        <v>8</v>
      </c>
      <c r="K9" s="29">
        <v>22</v>
      </c>
      <c r="L9" s="29">
        <v>45</v>
      </c>
      <c r="M9" s="29">
        <v>39</v>
      </c>
      <c r="N9" s="27">
        <v>0.54</v>
      </c>
      <c r="O9" s="23"/>
      <c r="P9" s="18" t="s">
        <v>131</v>
      </c>
      <c r="Q9" s="18"/>
      <c r="R9" s="18"/>
      <c r="S9" s="18"/>
      <c r="T9" s="23"/>
      <c r="U9" s="29"/>
      <c r="V9" s="29"/>
      <c r="W9" s="30"/>
      <c r="X9" s="29"/>
      <c r="Y9" s="29"/>
      <c r="Z9" s="142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9"/>
      <c r="AN9" s="29"/>
      <c r="AO9" s="30"/>
      <c r="AP9" s="32"/>
      <c r="AQ9" s="29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</row>
    <row r="10" spans="1:55" s="141" customFormat="1" ht="15" customHeight="1" x14ac:dyDescent="0.25">
      <c r="A10" s="139"/>
      <c r="B10" s="29">
        <v>1994</v>
      </c>
      <c r="C10" s="29" t="s">
        <v>41</v>
      </c>
      <c r="D10" s="33" t="s">
        <v>43</v>
      </c>
      <c r="E10" s="29">
        <v>34</v>
      </c>
      <c r="F10" s="29">
        <v>4</v>
      </c>
      <c r="G10" s="30">
        <v>14</v>
      </c>
      <c r="H10" s="29">
        <v>19</v>
      </c>
      <c r="I10" s="29">
        <v>118</v>
      </c>
      <c r="J10" s="29">
        <v>24</v>
      </c>
      <c r="K10" s="29">
        <v>36</v>
      </c>
      <c r="L10" s="29">
        <v>40</v>
      </c>
      <c r="M10" s="29">
        <v>18</v>
      </c>
      <c r="N10" s="27">
        <v>0.51500000000000001</v>
      </c>
      <c r="O10" s="28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142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9"/>
      <c r="AN10" s="29"/>
      <c r="AO10" s="30"/>
      <c r="AP10" s="32"/>
      <c r="AQ10" s="29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</row>
    <row r="11" spans="1:55" s="141" customFormat="1" ht="15" customHeight="1" x14ac:dyDescent="0.25">
      <c r="A11" s="139"/>
      <c r="B11" s="29">
        <v>1995</v>
      </c>
      <c r="C11" s="29" t="s">
        <v>44</v>
      </c>
      <c r="D11" s="33" t="s">
        <v>43</v>
      </c>
      <c r="E11" s="29">
        <v>29</v>
      </c>
      <c r="F11" s="29">
        <v>3</v>
      </c>
      <c r="G11" s="30">
        <v>17</v>
      </c>
      <c r="H11" s="29">
        <v>13</v>
      </c>
      <c r="I11" s="29">
        <v>83</v>
      </c>
      <c r="J11" s="29">
        <v>20</v>
      </c>
      <c r="K11" s="29">
        <v>13</v>
      </c>
      <c r="L11" s="29">
        <v>30</v>
      </c>
      <c r="M11" s="29">
        <v>20</v>
      </c>
      <c r="N11" s="27">
        <v>0.41899999999999998</v>
      </c>
      <c r="O11" s="28"/>
      <c r="P11" s="18"/>
      <c r="Q11" s="18"/>
      <c r="R11" s="18"/>
      <c r="S11" s="18"/>
      <c r="T11" s="23"/>
      <c r="U11" s="29">
        <v>3</v>
      </c>
      <c r="V11" s="29">
        <v>0</v>
      </c>
      <c r="W11" s="30">
        <v>1</v>
      </c>
      <c r="X11" s="29">
        <v>1</v>
      </c>
      <c r="Y11" s="29">
        <v>7</v>
      </c>
      <c r="Z11" s="142">
        <v>0.38900000000000001</v>
      </c>
      <c r="AA11" s="23"/>
      <c r="AB11" s="18"/>
      <c r="AC11" s="18"/>
      <c r="AD11" s="18"/>
      <c r="AE11" s="18"/>
      <c r="AF11" s="23"/>
      <c r="AG11" s="2" t="s">
        <v>123</v>
      </c>
      <c r="AH11" s="2"/>
      <c r="AI11" s="2"/>
      <c r="AJ11" s="2"/>
      <c r="AK11" s="23"/>
      <c r="AL11" s="29"/>
      <c r="AM11" s="29"/>
      <c r="AN11" s="29"/>
      <c r="AO11" s="30"/>
      <c r="AP11" s="32"/>
      <c r="AQ11" s="29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</row>
    <row r="12" spans="1:55" s="141" customFormat="1" ht="15" customHeight="1" x14ac:dyDescent="0.25">
      <c r="A12" s="139"/>
      <c r="B12" s="29">
        <v>1996</v>
      </c>
      <c r="C12" s="29" t="s">
        <v>38</v>
      </c>
      <c r="D12" s="33" t="s">
        <v>43</v>
      </c>
      <c r="E12" s="29">
        <v>23</v>
      </c>
      <c r="F12" s="29">
        <v>0</v>
      </c>
      <c r="G12" s="30">
        <v>11</v>
      </c>
      <c r="H12" s="29">
        <v>2</v>
      </c>
      <c r="I12" s="29">
        <v>48</v>
      </c>
      <c r="J12" s="29">
        <v>9</v>
      </c>
      <c r="K12" s="29">
        <v>11</v>
      </c>
      <c r="L12" s="29">
        <v>17</v>
      </c>
      <c r="M12" s="29">
        <v>11</v>
      </c>
      <c r="N12" s="27">
        <v>0.39300000000000002</v>
      </c>
      <c r="O12" s="28">
        <f>PRODUCT(I12/N12)</f>
        <v>122.13740458015266</v>
      </c>
      <c r="P12" s="18"/>
      <c r="Q12" s="18"/>
      <c r="R12" s="18"/>
      <c r="S12" s="18"/>
      <c r="T12" s="23"/>
      <c r="U12" s="29">
        <v>3</v>
      </c>
      <c r="V12" s="30">
        <v>0</v>
      </c>
      <c r="W12" s="30">
        <v>0</v>
      </c>
      <c r="X12" s="30">
        <v>0</v>
      </c>
      <c r="Y12" s="30">
        <v>3</v>
      </c>
      <c r="Z12" s="142">
        <v>0.17599999999999999</v>
      </c>
      <c r="AA12" s="28"/>
      <c r="AB12" s="18"/>
      <c r="AC12" s="18"/>
      <c r="AD12" s="18"/>
      <c r="AE12" s="18"/>
      <c r="AF12" s="23"/>
      <c r="AG12" s="2" t="s">
        <v>124</v>
      </c>
      <c r="AH12" s="2"/>
      <c r="AI12" s="2"/>
      <c r="AJ12" s="2"/>
      <c r="AK12" s="23"/>
      <c r="AL12" s="29"/>
      <c r="AM12" s="29"/>
      <c r="AN12" s="29"/>
      <c r="AO12" s="30"/>
      <c r="AP12" s="32"/>
      <c r="AQ12" s="29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</row>
    <row r="13" spans="1:55" s="141" customFormat="1" ht="15" customHeight="1" x14ac:dyDescent="0.25">
      <c r="A13" s="139"/>
      <c r="B13" s="34">
        <v>1997</v>
      </c>
      <c r="C13" s="34" t="s">
        <v>47</v>
      </c>
      <c r="D13" s="35" t="s">
        <v>36</v>
      </c>
      <c r="E13" s="34"/>
      <c r="F13" s="36" t="s">
        <v>48</v>
      </c>
      <c r="G13" s="67"/>
      <c r="H13" s="37"/>
      <c r="I13" s="34"/>
      <c r="J13" s="34"/>
      <c r="K13" s="34"/>
      <c r="L13" s="34"/>
      <c r="M13" s="34"/>
      <c r="N13" s="38"/>
      <c r="O13" s="28" t="e">
        <f>PRODUCT(I13/N13)</f>
        <v>#DIV/0!</v>
      </c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142"/>
      <c r="AA13" s="28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9"/>
      <c r="AM13" s="29"/>
      <c r="AN13" s="29"/>
      <c r="AO13" s="30"/>
      <c r="AP13" s="32"/>
      <c r="AQ13" s="29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</row>
    <row r="14" spans="1:55" s="141" customFormat="1" ht="15" customHeight="1" x14ac:dyDescent="0.25">
      <c r="A14" s="139"/>
      <c r="B14" s="29">
        <v>1998</v>
      </c>
      <c r="C14" s="29" t="s">
        <v>44</v>
      </c>
      <c r="D14" s="33" t="s">
        <v>36</v>
      </c>
      <c r="E14" s="29">
        <v>24</v>
      </c>
      <c r="F14" s="29">
        <v>0</v>
      </c>
      <c r="G14" s="30">
        <v>24</v>
      </c>
      <c r="H14" s="29">
        <v>2</v>
      </c>
      <c r="I14" s="29">
        <v>44</v>
      </c>
      <c r="J14" s="29">
        <v>2</v>
      </c>
      <c r="K14" s="29">
        <v>2</v>
      </c>
      <c r="L14" s="29">
        <v>16</v>
      </c>
      <c r="M14" s="29">
        <v>24</v>
      </c>
      <c r="N14" s="27">
        <v>0.30299999999999999</v>
      </c>
      <c r="O14" s="28">
        <f>PRODUCT(I14/N14)</f>
        <v>145.21452145214522</v>
      </c>
      <c r="P14" s="18" t="s">
        <v>130</v>
      </c>
      <c r="Q14" s="18"/>
      <c r="R14" s="18"/>
      <c r="S14" s="18"/>
      <c r="T14" s="23"/>
      <c r="U14" s="29"/>
      <c r="V14" s="29"/>
      <c r="W14" s="29"/>
      <c r="X14" s="29"/>
      <c r="Y14" s="29"/>
      <c r="Z14" s="142"/>
      <c r="AA14" s="28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9"/>
      <c r="AN14" s="29"/>
      <c r="AO14" s="30"/>
      <c r="AP14" s="32"/>
      <c r="AQ14" s="29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</row>
    <row r="15" spans="1:55" s="141" customFormat="1" ht="15" customHeight="1" x14ac:dyDescent="0.2">
      <c r="A15" s="143"/>
      <c r="B15" s="16" t="s">
        <v>7</v>
      </c>
      <c r="C15" s="17"/>
      <c r="D15" s="15"/>
      <c r="E15" s="18">
        <v>260</v>
      </c>
      <c r="F15" s="18">
        <v>13</v>
      </c>
      <c r="G15" s="18">
        <v>188</v>
      </c>
      <c r="H15" s="18">
        <v>103</v>
      </c>
      <c r="I15" s="18">
        <v>947</v>
      </c>
      <c r="J15" s="18">
        <v>118</v>
      </c>
      <c r="K15" s="18">
        <v>261</v>
      </c>
      <c r="L15" s="18">
        <v>367</v>
      </c>
      <c r="M15" s="18">
        <v>201</v>
      </c>
      <c r="N15" s="39">
        <v>0.51386970580000924</v>
      </c>
      <c r="O15" s="23" t="e">
        <f>SUM(O12:O14)</f>
        <v>#DIV/0!</v>
      </c>
      <c r="P15" s="95" t="s">
        <v>109</v>
      </c>
      <c r="Q15" s="95" t="s">
        <v>109</v>
      </c>
      <c r="R15" s="95" t="s">
        <v>109</v>
      </c>
      <c r="S15" s="95" t="s">
        <v>109</v>
      </c>
      <c r="T15" s="23"/>
      <c r="U15" s="18">
        <v>18</v>
      </c>
      <c r="V15" s="18">
        <v>0</v>
      </c>
      <c r="W15" s="18">
        <v>2</v>
      </c>
      <c r="X15" s="18">
        <v>4</v>
      </c>
      <c r="Y15" s="18">
        <v>43</v>
      </c>
      <c r="Z15" s="39">
        <v>0.371</v>
      </c>
      <c r="AA15" s="23"/>
      <c r="AB15" s="95" t="s">
        <v>109</v>
      </c>
      <c r="AC15" s="95" t="s">
        <v>109</v>
      </c>
      <c r="AD15" s="95" t="s">
        <v>109</v>
      </c>
      <c r="AE15" s="95" t="s">
        <v>109</v>
      </c>
      <c r="AF15" s="23"/>
      <c r="AG15" s="95" t="s">
        <v>125</v>
      </c>
      <c r="AH15" s="95" t="s">
        <v>126</v>
      </c>
      <c r="AI15" s="95" t="s">
        <v>98</v>
      </c>
      <c r="AJ15" s="95" t="s">
        <v>110</v>
      </c>
      <c r="AK15" s="23"/>
      <c r="AL15" s="18">
        <v>1</v>
      </c>
      <c r="AM15" s="18">
        <v>0</v>
      </c>
      <c r="AN15" s="18">
        <v>0</v>
      </c>
      <c r="AO15" s="18">
        <v>0</v>
      </c>
      <c r="AP15" s="18">
        <v>0</v>
      </c>
      <c r="AQ15" s="18">
        <v>1</v>
      </c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</row>
    <row r="16" spans="1:55" s="141" customFormat="1" ht="15" customHeight="1" x14ac:dyDescent="0.2">
      <c r="A16" s="143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4"/>
      <c r="O16" s="23"/>
      <c r="P16" s="22"/>
      <c r="Q16" s="20"/>
      <c r="R16" s="145"/>
      <c r="S16" s="146"/>
      <c r="T16" s="23"/>
      <c r="U16" s="17"/>
      <c r="V16" s="14"/>
      <c r="W16" s="14"/>
      <c r="X16" s="14"/>
      <c r="Y16" s="14"/>
      <c r="Z16" s="15"/>
      <c r="AA16" s="23"/>
      <c r="AB16" s="22"/>
      <c r="AC16" s="20"/>
      <c r="AD16" s="145"/>
      <c r="AE16" s="146"/>
      <c r="AF16" s="23"/>
      <c r="AG16" s="147">
        <v>0.33300000000000002</v>
      </c>
      <c r="AH16" s="148">
        <v>0</v>
      </c>
      <c r="AI16" s="148">
        <v>0.5</v>
      </c>
      <c r="AJ16" s="149">
        <v>0</v>
      </c>
      <c r="AK16" s="23"/>
      <c r="AL16" s="17"/>
      <c r="AM16" s="14"/>
      <c r="AN16" s="14"/>
      <c r="AO16" s="14"/>
      <c r="AP16" s="14"/>
      <c r="AQ16" s="15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</row>
    <row r="17" spans="1:55" ht="15" customHeight="1" x14ac:dyDescent="0.2">
      <c r="A17" s="139"/>
      <c r="B17" s="40" t="s">
        <v>2</v>
      </c>
      <c r="C17" s="32"/>
      <c r="D17" s="41">
        <v>679.33333333333326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23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</row>
    <row r="18" spans="1:55" s="141" customFormat="1" ht="15" customHeight="1" x14ac:dyDescent="0.25">
      <c r="A18" s="13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8"/>
      <c r="P18" s="42"/>
      <c r="Q18" s="45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</row>
    <row r="19" spans="1:55" ht="15" customHeight="1" x14ac:dyDescent="0.25">
      <c r="A19" s="13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47" t="s">
        <v>30</v>
      </c>
      <c r="Q19" s="47"/>
      <c r="R19" s="12"/>
      <c r="S19" s="12"/>
      <c r="T19" s="48"/>
      <c r="U19" s="48"/>
      <c r="V19" s="48"/>
      <c r="W19" s="48"/>
      <c r="X19" s="48"/>
      <c r="Y19" s="12"/>
      <c r="Z19" s="12"/>
      <c r="AA19" s="12"/>
      <c r="AB19" s="12"/>
      <c r="AC19" s="12"/>
      <c r="AD19" s="12"/>
      <c r="AE19" s="49"/>
      <c r="AF19" s="23"/>
      <c r="AG19" s="47" t="s">
        <v>111</v>
      </c>
      <c r="AH19" s="12"/>
      <c r="AI19" s="48"/>
      <c r="AJ19" s="49"/>
      <c r="AK19" s="23"/>
      <c r="AL19" s="10" t="s">
        <v>112</v>
      </c>
      <c r="AM19" s="12"/>
      <c r="AN19" s="12"/>
      <c r="AO19" s="12"/>
      <c r="AP19" s="12"/>
      <c r="AQ19" s="49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</row>
    <row r="20" spans="1:55" ht="15" customHeight="1" x14ac:dyDescent="0.25">
      <c r="A20" s="139"/>
      <c r="B20" s="47" t="s">
        <v>13</v>
      </c>
      <c r="C20" s="12"/>
      <c r="D20" s="49"/>
      <c r="E20" s="29">
        <v>260</v>
      </c>
      <c r="F20" s="29">
        <v>13</v>
      </c>
      <c r="G20" s="29">
        <v>188</v>
      </c>
      <c r="H20" s="29">
        <v>103</v>
      </c>
      <c r="I20" s="29">
        <v>947</v>
      </c>
      <c r="J20" s="42"/>
      <c r="K20" s="50">
        <v>0.77307692307692311</v>
      </c>
      <c r="L20" s="50">
        <v>0.39615384615384613</v>
      </c>
      <c r="M20" s="50">
        <v>3.6423076923076922</v>
      </c>
      <c r="N20" s="27">
        <v>0.51386970580000924</v>
      </c>
      <c r="O20" s="28">
        <f>PRODUCT(I20/N20)</f>
        <v>1842.8796041317114</v>
      </c>
      <c r="P20" s="159" t="s">
        <v>9</v>
      </c>
      <c r="Q20" s="176"/>
      <c r="R20" s="160" t="s">
        <v>45</v>
      </c>
      <c r="S20" s="177"/>
      <c r="T20" s="177"/>
      <c r="U20" s="177"/>
      <c r="V20" s="177"/>
      <c r="W20" s="177"/>
      <c r="X20" s="177"/>
      <c r="Y20" s="178" t="s">
        <v>11</v>
      </c>
      <c r="Z20" s="178"/>
      <c r="AA20" s="160"/>
      <c r="AB20" s="160"/>
      <c r="AC20" s="178" t="s">
        <v>46</v>
      </c>
      <c r="AD20" s="179"/>
      <c r="AE20" s="180"/>
      <c r="AF20" s="23"/>
      <c r="AG20" s="159"/>
      <c r="AH20" s="191"/>
      <c r="AI20" s="191"/>
      <c r="AJ20" s="161"/>
      <c r="AK20" s="23"/>
      <c r="AL20" s="159"/>
      <c r="AM20" s="178"/>
      <c r="AN20" s="160"/>
      <c r="AO20" s="160"/>
      <c r="AP20" s="160"/>
      <c r="AQ20" s="161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</row>
    <row r="21" spans="1:55" ht="15" customHeight="1" x14ac:dyDescent="0.25">
      <c r="A21" s="139"/>
      <c r="B21" s="51" t="s">
        <v>15</v>
      </c>
      <c r="C21" s="52"/>
      <c r="D21" s="53"/>
      <c r="E21" s="29">
        <v>18</v>
      </c>
      <c r="F21" s="29">
        <v>0</v>
      </c>
      <c r="G21" s="29">
        <v>2</v>
      </c>
      <c r="H21" s="29">
        <v>4</v>
      </c>
      <c r="I21" s="29">
        <v>43</v>
      </c>
      <c r="J21" s="42"/>
      <c r="K21" s="50">
        <v>0.1111111111111111</v>
      </c>
      <c r="L21" s="50">
        <v>0.22222222222222221</v>
      </c>
      <c r="M21" s="50">
        <v>2.3888888888888888</v>
      </c>
      <c r="N21" s="27">
        <v>0.371</v>
      </c>
      <c r="O21" s="28">
        <f>PRODUCT(I21/N21)</f>
        <v>115.90296495956873</v>
      </c>
      <c r="P21" s="181" t="s">
        <v>113</v>
      </c>
      <c r="Q21" s="182"/>
      <c r="R21" s="177"/>
      <c r="S21" s="177"/>
      <c r="T21" s="177"/>
      <c r="U21" s="177"/>
      <c r="V21" s="177"/>
      <c r="W21" s="177"/>
      <c r="X21" s="177"/>
      <c r="Y21" s="183"/>
      <c r="Z21" s="183"/>
      <c r="AA21" s="177"/>
      <c r="AB21" s="177"/>
      <c r="AC21" s="183"/>
      <c r="AD21" s="184"/>
      <c r="AE21" s="180"/>
      <c r="AF21" s="23"/>
      <c r="AG21" s="181"/>
      <c r="AH21" s="177"/>
      <c r="AI21" s="177"/>
      <c r="AJ21" s="180"/>
      <c r="AK21" s="23"/>
      <c r="AL21" s="181"/>
      <c r="AM21" s="183"/>
      <c r="AN21" s="177"/>
      <c r="AO21" s="177"/>
      <c r="AP21" s="177"/>
      <c r="AQ21" s="180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</row>
    <row r="22" spans="1:55" ht="15" customHeight="1" x14ac:dyDescent="0.2">
      <c r="A22" s="139"/>
      <c r="B22" s="54" t="s">
        <v>16</v>
      </c>
      <c r="C22" s="55"/>
      <c r="D22" s="56"/>
      <c r="E22" s="31">
        <v>3</v>
      </c>
      <c r="F22" s="31">
        <v>0</v>
      </c>
      <c r="G22" s="31">
        <v>1</v>
      </c>
      <c r="H22" s="31">
        <v>1</v>
      </c>
      <c r="I22" s="31">
        <v>20</v>
      </c>
      <c r="J22" s="42"/>
      <c r="K22" s="57">
        <v>0.33333333333333331</v>
      </c>
      <c r="L22" s="57">
        <v>0.33333333333333331</v>
      </c>
      <c r="M22" s="57">
        <v>6.666666666666667</v>
      </c>
      <c r="N22" s="58">
        <v>0.71399999999999997</v>
      </c>
      <c r="O22" s="23">
        <v>0</v>
      </c>
      <c r="P22" s="181" t="s">
        <v>114</v>
      </c>
      <c r="Q22" s="182"/>
      <c r="R22" s="177"/>
      <c r="S22" s="177"/>
      <c r="T22" s="177"/>
      <c r="U22" s="177"/>
      <c r="V22" s="177"/>
      <c r="W22" s="177"/>
      <c r="X22" s="177"/>
      <c r="Y22" s="183"/>
      <c r="Z22" s="183"/>
      <c r="AA22" s="177"/>
      <c r="AB22" s="177"/>
      <c r="AC22" s="183"/>
      <c r="AD22" s="184"/>
      <c r="AE22" s="180"/>
      <c r="AF22" s="23"/>
      <c r="AG22" s="181"/>
      <c r="AH22" s="184"/>
      <c r="AI22" s="184"/>
      <c r="AJ22" s="180"/>
      <c r="AK22" s="23"/>
      <c r="AL22" s="181"/>
      <c r="AM22" s="183"/>
      <c r="AN22" s="177"/>
      <c r="AO22" s="177"/>
      <c r="AP22" s="177"/>
      <c r="AQ22" s="180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</row>
    <row r="23" spans="1:55" ht="15" customHeight="1" x14ac:dyDescent="0.2">
      <c r="A23" s="139"/>
      <c r="B23" s="59" t="s">
        <v>26</v>
      </c>
      <c r="C23" s="60"/>
      <c r="D23" s="61"/>
      <c r="E23" s="18">
        <v>281</v>
      </c>
      <c r="F23" s="18">
        <v>13</v>
      </c>
      <c r="G23" s="18">
        <v>191</v>
      </c>
      <c r="H23" s="18">
        <v>108</v>
      </c>
      <c r="I23" s="18">
        <v>1010</v>
      </c>
      <c r="J23" s="42"/>
      <c r="K23" s="62">
        <v>0.72597864768683273</v>
      </c>
      <c r="L23" s="62">
        <v>0.38434163701067614</v>
      </c>
      <c r="M23" s="62">
        <v>3.5943060498220643</v>
      </c>
      <c r="N23" s="39">
        <v>0.50900000000000001</v>
      </c>
      <c r="O23" s="23">
        <f>SUM(O20:O22)</f>
        <v>1958.78256909128</v>
      </c>
      <c r="P23" s="185" t="s">
        <v>10</v>
      </c>
      <c r="Q23" s="186"/>
      <c r="R23" s="187"/>
      <c r="S23" s="187"/>
      <c r="T23" s="187"/>
      <c r="U23" s="187"/>
      <c r="V23" s="187"/>
      <c r="W23" s="187"/>
      <c r="X23" s="187"/>
      <c r="Y23" s="188"/>
      <c r="Z23" s="188"/>
      <c r="AA23" s="187"/>
      <c r="AB23" s="187"/>
      <c r="AC23" s="188"/>
      <c r="AD23" s="189"/>
      <c r="AE23" s="190"/>
      <c r="AF23" s="23"/>
      <c r="AG23" s="78"/>
      <c r="AH23" s="189"/>
      <c r="AI23" s="189"/>
      <c r="AJ23" s="190"/>
      <c r="AK23" s="23"/>
      <c r="AL23" s="185"/>
      <c r="AM23" s="188"/>
      <c r="AN23" s="187"/>
      <c r="AO23" s="187"/>
      <c r="AP23" s="187"/>
      <c r="AQ23" s="190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</row>
    <row r="24" spans="1:55" ht="13.5" customHeight="1" x14ac:dyDescent="0.25">
      <c r="A24" s="13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3"/>
      <c r="P24" s="42"/>
      <c r="Q24" s="45"/>
      <c r="R24" s="42"/>
      <c r="S24" s="42"/>
      <c r="T24" s="23"/>
      <c r="U24" s="23"/>
      <c r="V24" s="63"/>
      <c r="W24" s="42"/>
      <c r="X24" s="42"/>
      <c r="Y24" s="42"/>
      <c r="Z24" s="42"/>
      <c r="AA24" s="42"/>
      <c r="AB24" s="42"/>
      <c r="AC24" s="42"/>
      <c r="AD24" s="42"/>
      <c r="AE24" s="42"/>
      <c r="AF24" s="23"/>
      <c r="AG24" s="23"/>
      <c r="AH24" s="63"/>
      <c r="AI24" s="42"/>
      <c r="AJ24" s="42"/>
      <c r="AK24" s="23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</row>
    <row r="25" spans="1:55" ht="15" customHeight="1" x14ac:dyDescent="0.2">
      <c r="A25" s="139"/>
      <c r="B25" s="150" t="s">
        <v>49</v>
      </c>
      <c r="C25" s="150"/>
      <c r="D25" s="150" t="s">
        <v>50</v>
      </c>
      <c r="E25" s="150"/>
      <c r="F25" s="42"/>
      <c r="G25" s="42"/>
      <c r="H25" s="45"/>
      <c r="I25" s="45"/>
      <c r="J25" s="45"/>
      <c r="K25" s="150" t="s">
        <v>51</v>
      </c>
      <c r="L25" s="45"/>
      <c r="M25" s="45"/>
      <c r="N25" s="64"/>
      <c r="O25" s="23"/>
      <c r="P25" s="23"/>
      <c r="Q25" s="150" t="s">
        <v>52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</row>
    <row r="26" spans="1:55" ht="15" customHeight="1" x14ac:dyDescent="0.25">
      <c r="A26" s="139"/>
      <c r="B26" s="150"/>
      <c r="C26" s="150"/>
      <c r="D26" s="150"/>
      <c r="E26" s="150"/>
      <c r="F26" s="42"/>
      <c r="G26" s="42"/>
      <c r="H26" s="42"/>
      <c r="I26" s="42"/>
      <c r="J26" s="42"/>
      <c r="K26" s="42"/>
      <c r="L26" s="42"/>
      <c r="M26" s="42"/>
      <c r="N26" s="64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63"/>
      <c r="AL26" s="63"/>
      <c r="AM26" s="63"/>
      <c r="AN26" s="63"/>
      <c r="AO26" s="63"/>
      <c r="AP26" s="63"/>
      <c r="AQ26" s="63"/>
      <c r="AR26" s="63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</row>
    <row r="27" spans="1:55" ht="15" customHeight="1" x14ac:dyDescent="0.2">
      <c r="A27" s="139"/>
      <c r="B27" s="192" t="s">
        <v>141</v>
      </c>
      <c r="C27" s="193"/>
      <c r="D27" s="193"/>
      <c r="E27" s="193"/>
      <c r="F27" s="193" t="s">
        <v>142</v>
      </c>
      <c r="G27" s="193" t="s">
        <v>3</v>
      </c>
      <c r="H27" s="193" t="s">
        <v>5</v>
      </c>
      <c r="I27" s="193" t="s">
        <v>6</v>
      </c>
      <c r="J27" s="193" t="s">
        <v>143</v>
      </c>
      <c r="K27" s="26" t="s">
        <v>17</v>
      </c>
      <c r="L27" s="42"/>
      <c r="M27" s="174" t="s">
        <v>144</v>
      </c>
      <c r="N27" s="175"/>
      <c r="O27" s="175"/>
      <c r="P27" s="193" t="s">
        <v>3</v>
      </c>
      <c r="Q27" s="193" t="s">
        <v>5</v>
      </c>
      <c r="R27" s="193" t="s">
        <v>6</v>
      </c>
      <c r="S27" s="193" t="s">
        <v>143</v>
      </c>
      <c r="T27" s="175"/>
      <c r="U27" s="26" t="s">
        <v>17</v>
      </c>
      <c r="V27" s="42"/>
      <c r="W27" s="174" t="s">
        <v>145</v>
      </c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94"/>
      <c r="AI27" s="195"/>
      <c r="AJ27" s="68"/>
      <c r="AK27" s="68"/>
      <c r="AL27" s="68"/>
      <c r="AM27" s="175"/>
      <c r="AN27" s="175"/>
      <c r="AO27" s="175"/>
      <c r="AP27" s="175"/>
      <c r="AQ27" s="103"/>
      <c r="AR27" s="23"/>
      <c r="AS27" s="23"/>
    </row>
    <row r="28" spans="1:55" ht="15" customHeight="1" x14ac:dyDescent="0.2">
      <c r="A28" s="139"/>
      <c r="B28" s="196">
        <v>1988</v>
      </c>
      <c r="C28" s="197" t="s">
        <v>35</v>
      </c>
      <c r="D28" s="198" t="s">
        <v>36</v>
      </c>
      <c r="E28" s="197"/>
      <c r="F28" s="197">
        <v>19</v>
      </c>
      <c r="G28" s="197">
        <v>22</v>
      </c>
      <c r="H28" s="199">
        <f t="shared" ref="H28:H37" si="0">PRODUCT((F4+G4)/E4)</f>
        <v>0.90909090909090906</v>
      </c>
      <c r="I28" s="199">
        <f t="shared" ref="I28:I37" si="1">PRODUCT(H4/E4)</f>
        <v>0.22727272727272727</v>
      </c>
      <c r="J28" s="199">
        <f t="shared" ref="J28:J37" si="2">PRODUCT(F4+G4+H4)/E4</f>
        <v>1.1363636363636365</v>
      </c>
      <c r="K28" s="200">
        <f t="shared" ref="K28:K37" si="3">PRODUCT(I4/E4)</f>
        <v>3.5909090909090908</v>
      </c>
      <c r="L28" s="45"/>
      <c r="M28" s="201" t="s">
        <v>147</v>
      </c>
      <c r="N28" s="197"/>
      <c r="O28" s="197">
        <v>20</v>
      </c>
      <c r="P28" s="227" t="s">
        <v>228</v>
      </c>
      <c r="Q28" s="227" t="s">
        <v>199</v>
      </c>
      <c r="R28" s="227" t="s">
        <v>209</v>
      </c>
      <c r="S28" s="227" t="s">
        <v>218</v>
      </c>
      <c r="T28" s="199"/>
      <c r="U28" s="200" t="s">
        <v>236</v>
      </c>
      <c r="V28" s="45"/>
      <c r="W28" s="201" t="s">
        <v>146</v>
      </c>
      <c r="X28" s="184"/>
      <c r="Y28" s="177"/>
      <c r="Z28" s="177"/>
      <c r="AA28" s="177"/>
      <c r="AB28" s="177"/>
      <c r="AC28" s="177"/>
      <c r="AD28" s="177"/>
      <c r="AE28" s="177"/>
      <c r="AF28" s="177"/>
      <c r="AG28" s="183"/>
      <c r="AH28" s="202"/>
      <c r="AI28" s="198"/>
      <c r="AJ28" s="198"/>
      <c r="AK28" s="177"/>
      <c r="AL28" s="177"/>
      <c r="AM28" s="177"/>
      <c r="AN28" s="177"/>
      <c r="AO28" s="177"/>
      <c r="AP28" s="177"/>
      <c r="AQ28" s="180"/>
      <c r="AR28" s="23"/>
      <c r="AS28" s="23"/>
    </row>
    <row r="29" spans="1:55" ht="15" customHeight="1" x14ac:dyDescent="0.2">
      <c r="A29" s="139"/>
      <c r="B29" s="196">
        <v>1989</v>
      </c>
      <c r="C29" s="197" t="s">
        <v>37</v>
      </c>
      <c r="D29" s="198" t="s">
        <v>36</v>
      </c>
      <c r="E29" s="197"/>
      <c r="F29" s="197">
        <f>PRODUCT(F28+1)</f>
        <v>20</v>
      </c>
      <c r="G29" s="197">
        <v>22</v>
      </c>
      <c r="H29" s="199">
        <f t="shared" si="0"/>
        <v>0.63636363636363635</v>
      </c>
      <c r="I29" s="199">
        <f t="shared" si="1"/>
        <v>0.36363636363636365</v>
      </c>
      <c r="J29" s="199">
        <f t="shared" si="2"/>
        <v>1</v>
      </c>
      <c r="K29" s="205">
        <f t="shared" si="3"/>
        <v>4.5454545454545459</v>
      </c>
      <c r="L29" s="45"/>
      <c r="M29" s="201" t="s">
        <v>151</v>
      </c>
      <c r="N29" s="197"/>
      <c r="O29" s="197">
        <v>20</v>
      </c>
      <c r="P29" s="227" t="s">
        <v>148</v>
      </c>
      <c r="Q29" s="227" t="s">
        <v>200</v>
      </c>
      <c r="R29" s="227" t="s">
        <v>210</v>
      </c>
      <c r="S29" s="227" t="s">
        <v>219</v>
      </c>
      <c r="T29" s="199"/>
      <c r="U29" s="200" t="s">
        <v>237</v>
      </c>
      <c r="V29" s="45"/>
      <c r="W29" s="203" t="s">
        <v>150</v>
      </c>
      <c r="X29" s="184"/>
      <c r="Y29" s="184" t="s">
        <v>196</v>
      </c>
      <c r="Z29" s="204"/>
      <c r="AA29" s="204"/>
      <c r="AB29" s="204"/>
      <c r="AC29" s="204"/>
      <c r="AD29" s="204"/>
      <c r="AE29" s="204"/>
      <c r="AF29" s="204"/>
      <c r="AG29" s="206" t="s">
        <v>197</v>
      </c>
      <c r="AH29" s="180"/>
      <c r="AI29" s="177"/>
      <c r="AJ29" s="177"/>
      <c r="AK29" s="177"/>
      <c r="AL29" s="177"/>
      <c r="AM29" s="177"/>
      <c r="AN29" s="177"/>
      <c r="AO29" s="177"/>
      <c r="AP29" s="177"/>
      <c r="AQ29" s="180"/>
      <c r="AR29" s="23"/>
      <c r="AS29" s="23"/>
    </row>
    <row r="30" spans="1:55" ht="15" customHeight="1" x14ac:dyDescent="0.2">
      <c r="A30" s="139"/>
      <c r="B30" s="196">
        <v>1990</v>
      </c>
      <c r="C30" s="197" t="s">
        <v>38</v>
      </c>
      <c r="D30" s="198" t="s">
        <v>39</v>
      </c>
      <c r="E30" s="197"/>
      <c r="F30" s="197">
        <f t="shared" ref="F30:F38" si="4">PRODUCT(F29+1)</f>
        <v>21</v>
      </c>
      <c r="G30" s="197">
        <v>26</v>
      </c>
      <c r="H30" s="199">
        <f t="shared" si="0"/>
        <v>0.53846153846153844</v>
      </c>
      <c r="I30" s="199">
        <f t="shared" si="1"/>
        <v>0.46153846153846156</v>
      </c>
      <c r="J30" s="199">
        <f t="shared" si="2"/>
        <v>1</v>
      </c>
      <c r="K30" s="200">
        <f t="shared" si="3"/>
        <v>4.5</v>
      </c>
      <c r="L30" s="45"/>
      <c r="M30" s="201" t="s">
        <v>153</v>
      </c>
      <c r="N30" s="197"/>
      <c r="O30" s="197">
        <v>21</v>
      </c>
      <c r="P30" s="227" t="s">
        <v>229</v>
      </c>
      <c r="Q30" s="227" t="s">
        <v>201</v>
      </c>
      <c r="R30" s="227" t="s">
        <v>211</v>
      </c>
      <c r="S30" s="227" t="s">
        <v>220</v>
      </c>
      <c r="T30" s="199"/>
      <c r="U30" s="200" t="s">
        <v>238</v>
      </c>
      <c r="V30" s="45"/>
      <c r="W30" s="203" t="s">
        <v>172</v>
      </c>
      <c r="X30" s="184"/>
      <c r="Y30" s="184"/>
      <c r="Z30" s="177"/>
      <c r="AA30" s="177"/>
      <c r="AB30" s="177"/>
      <c r="AC30" s="184"/>
      <c r="AD30" s="177"/>
      <c r="AE30" s="177"/>
      <c r="AF30" s="177"/>
      <c r="AG30" s="184"/>
      <c r="AH30" s="180"/>
      <c r="AI30" s="177"/>
      <c r="AJ30" s="177"/>
      <c r="AK30" s="177"/>
      <c r="AL30" s="177"/>
      <c r="AM30" s="184"/>
      <c r="AN30" s="177"/>
      <c r="AO30" s="177"/>
      <c r="AP30" s="177"/>
      <c r="AQ30" s="180"/>
      <c r="AR30" s="23"/>
      <c r="AS30" s="23"/>
    </row>
    <row r="31" spans="1:55" ht="15" customHeight="1" x14ac:dyDescent="0.2">
      <c r="A31" s="139"/>
      <c r="B31" s="196">
        <v>1991</v>
      </c>
      <c r="C31" s="197" t="s">
        <v>40</v>
      </c>
      <c r="D31" s="198" t="s">
        <v>36</v>
      </c>
      <c r="E31" s="197"/>
      <c r="F31" s="197">
        <f t="shared" si="4"/>
        <v>22</v>
      </c>
      <c r="G31" s="197">
        <v>26</v>
      </c>
      <c r="H31" s="199">
        <f t="shared" si="0"/>
        <v>0.80769230769230771</v>
      </c>
      <c r="I31" s="207">
        <f t="shared" si="1"/>
        <v>0.88461538461538458</v>
      </c>
      <c r="J31" s="207">
        <f t="shared" si="2"/>
        <v>1.6923076923076923</v>
      </c>
      <c r="K31" s="200">
        <f t="shared" si="3"/>
        <v>4.5384615384615383</v>
      </c>
      <c r="L31" s="45"/>
      <c r="M31" s="201" t="s">
        <v>155</v>
      </c>
      <c r="N31" s="197"/>
      <c r="O31" s="197"/>
      <c r="P31" s="227" t="s">
        <v>230</v>
      </c>
      <c r="Q31" s="227" t="s">
        <v>202</v>
      </c>
      <c r="R31" s="227" t="s">
        <v>212</v>
      </c>
      <c r="S31" s="227" t="s">
        <v>221</v>
      </c>
      <c r="T31" s="199"/>
      <c r="U31" s="200" t="s">
        <v>175</v>
      </c>
      <c r="V31" s="45"/>
      <c r="W31" s="201" t="s">
        <v>171</v>
      </c>
      <c r="X31" s="184"/>
      <c r="Y31" s="184"/>
      <c r="Z31" s="177"/>
      <c r="AA31" s="177"/>
      <c r="AB31" s="177"/>
      <c r="AC31" s="184"/>
      <c r="AD31" s="177"/>
      <c r="AE31" s="177"/>
      <c r="AF31" s="177"/>
      <c r="AG31" s="184"/>
      <c r="AH31" s="180"/>
      <c r="AI31" s="177"/>
      <c r="AJ31" s="177"/>
      <c r="AK31" s="177"/>
      <c r="AL31" s="177"/>
      <c r="AM31" s="184"/>
      <c r="AN31" s="177"/>
      <c r="AO31" s="177"/>
      <c r="AP31" s="177"/>
      <c r="AQ31" s="180"/>
      <c r="AR31" s="23"/>
      <c r="AS31" s="23"/>
    </row>
    <row r="32" spans="1:55" ht="15" customHeight="1" x14ac:dyDescent="0.2">
      <c r="A32" s="139"/>
      <c r="B32" s="196">
        <v>1992</v>
      </c>
      <c r="C32" s="197" t="s">
        <v>41</v>
      </c>
      <c r="D32" s="198" t="s">
        <v>36</v>
      </c>
      <c r="E32" s="197"/>
      <c r="F32" s="197">
        <f t="shared" si="4"/>
        <v>23</v>
      </c>
      <c r="G32" s="197">
        <v>26</v>
      </c>
      <c r="H32" s="199">
        <f t="shared" si="0"/>
        <v>0.76923076923076927</v>
      </c>
      <c r="I32" s="199">
        <f t="shared" si="1"/>
        <v>0.53846153846153844</v>
      </c>
      <c r="J32" s="199">
        <f t="shared" si="2"/>
        <v>1.3076923076923077</v>
      </c>
      <c r="K32" s="200">
        <f t="shared" si="3"/>
        <v>4.8461538461538458</v>
      </c>
      <c r="L32" s="45"/>
      <c r="M32" s="201" t="s">
        <v>157</v>
      </c>
      <c r="N32" s="197"/>
      <c r="O32" s="197"/>
      <c r="P32" s="227" t="s">
        <v>231</v>
      </c>
      <c r="Q32" s="227" t="s">
        <v>203</v>
      </c>
      <c r="R32" s="227" t="s">
        <v>213</v>
      </c>
      <c r="S32" s="227" t="s">
        <v>222</v>
      </c>
      <c r="T32" s="199"/>
      <c r="U32" s="200" t="s">
        <v>164</v>
      </c>
      <c r="V32" s="45"/>
      <c r="W32" s="203" t="s">
        <v>150</v>
      </c>
      <c r="X32" s="184"/>
      <c r="Y32" s="204" t="s">
        <v>198</v>
      </c>
      <c r="Z32" s="204"/>
      <c r="AA32" s="204"/>
      <c r="AB32" s="204"/>
      <c r="AC32" s="204"/>
      <c r="AD32" s="204"/>
      <c r="AE32" s="204"/>
      <c r="AF32" s="204"/>
      <c r="AG32" s="204" t="s">
        <v>195</v>
      </c>
      <c r="AH32" s="200">
        <v>0.77220077220077221</v>
      </c>
      <c r="AI32" s="177"/>
      <c r="AJ32" s="177"/>
      <c r="AK32" s="177"/>
      <c r="AL32" s="177"/>
      <c r="AM32" s="184"/>
      <c r="AN32" s="177"/>
      <c r="AO32" s="177"/>
      <c r="AP32" s="177"/>
      <c r="AQ32" s="180"/>
      <c r="AR32" s="23"/>
      <c r="AS32" s="23"/>
    </row>
    <row r="33" spans="1:45" ht="15" customHeight="1" x14ac:dyDescent="0.2">
      <c r="A33" s="139"/>
      <c r="B33" s="196">
        <v>1993</v>
      </c>
      <c r="C33" s="197" t="s">
        <v>42</v>
      </c>
      <c r="D33" s="198" t="s">
        <v>36</v>
      </c>
      <c r="E33" s="197"/>
      <c r="F33" s="197">
        <f t="shared" si="4"/>
        <v>24</v>
      </c>
      <c r="G33" s="197">
        <v>28</v>
      </c>
      <c r="H33" s="207">
        <f>PRODUCT((F9+G9)/E9)</f>
        <v>1.3928571428571428</v>
      </c>
      <c r="I33" s="199">
        <f t="shared" si="1"/>
        <v>0.17857142857142858</v>
      </c>
      <c r="J33" s="199">
        <f t="shared" si="2"/>
        <v>1.5714285714285714</v>
      </c>
      <c r="K33" s="200">
        <f t="shared" si="3"/>
        <v>4.0714285714285712</v>
      </c>
      <c r="L33" s="45"/>
      <c r="M33" s="201" t="s">
        <v>159</v>
      </c>
      <c r="N33" s="197"/>
      <c r="O33" s="197"/>
      <c r="P33" s="227" t="s">
        <v>232</v>
      </c>
      <c r="Q33" s="227" t="s">
        <v>204</v>
      </c>
      <c r="R33" s="227" t="s">
        <v>214</v>
      </c>
      <c r="S33" s="227" t="s">
        <v>223</v>
      </c>
      <c r="T33" s="199"/>
      <c r="U33" s="200" t="s">
        <v>206</v>
      </c>
      <c r="V33" s="45"/>
      <c r="W33" s="203"/>
      <c r="X33" s="184"/>
      <c r="Y33" s="184"/>
      <c r="Z33" s="177"/>
      <c r="AA33" s="177"/>
      <c r="AB33" s="177"/>
      <c r="AC33" s="184"/>
      <c r="AD33" s="177"/>
      <c r="AE33" s="177"/>
      <c r="AF33" s="177"/>
      <c r="AG33" s="184"/>
      <c r="AH33" s="180"/>
      <c r="AI33" s="177"/>
      <c r="AJ33" s="177"/>
      <c r="AK33" s="177"/>
      <c r="AL33" s="177"/>
      <c r="AM33" s="184"/>
      <c r="AN33" s="177"/>
      <c r="AO33" s="177"/>
      <c r="AP33" s="177"/>
      <c r="AQ33" s="180"/>
      <c r="AR33" s="23"/>
      <c r="AS33" s="23"/>
    </row>
    <row r="34" spans="1:45" ht="15" customHeight="1" x14ac:dyDescent="0.2">
      <c r="A34" s="139"/>
      <c r="B34" s="196">
        <v>1994</v>
      </c>
      <c r="C34" s="197" t="s">
        <v>41</v>
      </c>
      <c r="D34" s="198" t="s">
        <v>43</v>
      </c>
      <c r="E34" s="197"/>
      <c r="F34" s="197">
        <f t="shared" si="4"/>
        <v>25</v>
      </c>
      <c r="G34" s="197">
        <v>34</v>
      </c>
      <c r="H34" s="199">
        <f t="shared" si="0"/>
        <v>0.52941176470588236</v>
      </c>
      <c r="I34" s="199">
        <f t="shared" si="1"/>
        <v>0.55882352941176472</v>
      </c>
      <c r="J34" s="199">
        <f t="shared" si="2"/>
        <v>1.088235294117647</v>
      </c>
      <c r="K34" s="200">
        <f t="shared" si="3"/>
        <v>3.4705882352941178</v>
      </c>
      <c r="L34" s="45"/>
      <c r="M34" s="201" t="s">
        <v>163</v>
      </c>
      <c r="N34" s="197"/>
      <c r="O34" s="197"/>
      <c r="P34" s="227" t="s">
        <v>233</v>
      </c>
      <c r="Q34" s="227" t="s">
        <v>205</v>
      </c>
      <c r="R34" s="227" t="s">
        <v>215</v>
      </c>
      <c r="S34" s="227" t="s">
        <v>224</v>
      </c>
      <c r="T34" s="199"/>
      <c r="U34" s="200" t="s">
        <v>179</v>
      </c>
      <c r="V34" s="45"/>
      <c r="W34" s="203"/>
      <c r="X34" s="184"/>
      <c r="Y34" s="184"/>
      <c r="Z34" s="177"/>
      <c r="AA34" s="177"/>
      <c r="AB34" s="177"/>
      <c r="AC34" s="184"/>
      <c r="AD34" s="177"/>
      <c r="AE34" s="177"/>
      <c r="AF34" s="177"/>
      <c r="AG34" s="184"/>
      <c r="AH34" s="180"/>
      <c r="AI34" s="177"/>
      <c r="AJ34" s="177"/>
      <c r="AK34" s="177"/>
      <c r="AL34" s="177"/>
      <c r="AM34" s="184"/>
      <c r="AN34" s="177"/>
      <c r="AO34" s="177"/>
      <c r="AP34" s="177"/>
      <c r="AQ34" s="180"/>
      <c r="AR34" s="23"/>
      <c r="AS34" s="23"/>
    </row>
    <row r="35" spans="1:45" ht="15" customHeight="1" x14ac:dyDescent="0.2">
      <c r="A35" s="139"/>
      <c r="B35" s="196">
        <v>1995</v>
      </c>
      <c r="C35" s="197" t="s">
        <v>44</v>
      </c>
      <c r="D35" s="198" t="s">
        <v>43</v>
      </c>
      <c r="E35" s="197"/>
      <c r="F35" s="197">
        <f t="shared" si="4"/>
        <v>26</v>
      </c>
      <c r="G35" s="197">
        <v>29</v>
      </c>
      <c r="H35" s="199">
        <f t="shared" si="0"/>
        <v>0.68965517241379315</v>
      </c>
      <c r="I35" s="199">
        <f t="shared" si="1"/>
        <v>0.44827586206896552</v>
      </c>
      <c r="J35" s="199">
        <f t="shared" si="2"/>
        <v>1.1379310344827587</v>
      </c>
      <c r="K35" s="200">
        <f t="shared" si="3"/>
        <v>2.8620689655172415</v>
      </c>
      <c r="L35" s="45"/>
      <c r="M35" s="201" t="s">
        <v>166</v>
      </c>
      <c r="N35" s="197"/>
      <c r="O35" s="197"/>
      <c r="P35" s="227" t="s">
        <v>184</v>
      </c>
      <c r="Q35" s="227" t="s">
        <v>206</v>
      </c>
      <c r="R35" s="3" t="s">
        <v>156</v>
      </c>
      <c r="S35" s="227" t="s">
        <v>225</v>
      </c>
      <c r="T35" s="199"/>
      <c r="U35" s="200" t="s">
        <v>235</v>
      </c>
      <c r="V35" s="45"/>
      <c r="W35" s="203"/>
      <c r="X35" s="184"/>
      <c r="Y35" s="184"/>
      <c r="Z35" s="177"/>
      <c r="AA35" s="177"/>
      <c r="AB35" s="177"/>
      <c r="AC35" s="184"/>
      <c r="AD35" s="177"/>
      <c r="AE35" s="177"/>
      <c r="AF35" s="177"/>
      <c r="AG35" s="184"/>
      <c r="AH35" s="180"/>
      <c r="AI35" s="177"/>
      <c r="AJ35" s="177"/>
      <c r="AK35" s="177"/>
      <c r="AL35" s="177"/>
      <c r="AM35" s="184"/>
      <c r="AN35" s="177"/>
      <c r="AO35" s="177"/>
      <c r="AP35" s="177"/>
      <c r="AQ35" s="180"/>
      <c r="AR35" s="23"/>
      <c r="AS35" s="23"/>
    </row>
    <row r="36" spans="1:45" ht="15" customHeight="1" x14ac:dyDescent="0.2">
      <c r="A36" s="139"/>
      <c r="B36" s="196">
        <v>1996</v>
      </c>
      <c r="C36" s="197" t="s">
        <v>38</v>
      </c>
      <c r="D36" s="198" t="s">
        <v>43</v>
      </c>
      <c r="E36" s="197"/>
      <c r="F36" s="197">
        <f t="shared" si="4"/>
        <v>27</v>
      </c>
      <c r="G36" s="197">
        <v>23</v>
      </c>
      <c r="H36" s="199">
        <f t="shared" si="0"/>
        <v>0.47826086956521741</v>
      </c>
      <c r="I36" s="199">
        <f t="shared" si="1"/>
        <v>8.6956521739130432E-2</v>
      </c>
      <c r="J36" s="199">
        <f t="shared" si="2"/>
        <v>0.56521739130434778</v>
      </c>
      <c r="K36" s="200">
        <f t="shared" si="3"/>
        <v>2.0869565217391304</v>
      </c>
      <c r="L36" s="45"/>
      <c r="M36" s="201" t="s">
        <v>168</v>
      </c>
      <c r="N36" s="197"/>
      <c r="O36" s="197"/>
      <c r="P36" s="227" t="s">
        <v>167</v>
      </c>
      <c r="Q36" s="227" t="s">
        <v>207</v>
      </c>
      <c r="R36" s="227" t="s">
        <v>156</v>
      </c>
      <c r="S36" s="227" t="s">
        <v>226</v>
      </c>
      <c r="T36" s="199"/>
      <c r="U36" s="205" t="s">
        <v>162</v>
      </c>
      <c r="V36" s="45"/>
      <c r="W36" s="203"/>
      <c r="X36" s="184"/>
      <c r="Y36" s="184"/>
      <c r="Z36" s="177"/>
      <c r="AA36" s="177"/>
      <c r="AB36" s="177"/>
      <c r="AC36" s="184"/>
      <c r="AD36" s="177"/>
      <c r="AE36" s="177"/>
      <c r="AF36" s="177"/>
      <c r="AG36" s="184"/>
      <c r="AH36" s="180"/>
      <c r="AI36" s="177"/>
      <c r="AJ36" s="177"/>
      <c r="AK36" s="177"/>
      <c r="AL36" s="177"/>
      <c r="AM36" s="184"/>
      <c r="AN36" s="177"/>
      <c r="AO36" s="177"/>
      <c r="AP36" s="177"/>
      <c r="AQ36" s="180"/>
      <c r="AR36" s="23"/>
      <c r="AS36" s="23"/>
    </row>
    <row r="37" spans="1:45" ht="15" customHeight="1" x14ac:dyDescent="0.2">
      <c r="A37" s="139"/>
      <c r="B37" s="196">
        <v>1997</v>
      </c>
      <c r="C37" s="197"/>
      <c r="D37" s="198"/>
      <c r="E37" s="197"/>
      <c r="F37" s="197">
        <f t="shared" si="4"/>
        <v>28</v>
      </c>
      <c r="G37" s="197"/>
      <c r="H37" s="199"/>
      <c r="I37" s="199"/>
      <c r="J37" s="199"/>
      <c r="K37" s="200"/>
      <c r="L37" s="45"/>
      <c r="M37" s="201" t="s">
        <v>169</v>
      </c>
      <c r="N37" s="197"/>
      <c r="O37" s="197"/>
      <c r="P37" s="227" t="s">
        <v>234</v>
      </c>
      <c r="Q37" s="227" t="s">
        <v>208</v>
      </c>
      <c r="R37" s="227" t="s">
        <v>216</v>
      </c>
      <c r="S37" s="227" t="s">
        <v>227</v>
      </c>
      <c r="T37" s="199"/>
      <c r="U37" s="200" t="s">
        <v>235</v>
      </c>
      <c r="V37" s="45"/>
      <c r="W37" s="203"/>
      <c r="X37" s="184"/>
      <c r="Y37" s="184"/>
      <c r="Z37" s="177"/>
      <c r="AA37" s="177"/>
      <c r="AB37" s="177"/>
      <c r="AC37" s="184"/>
      <c r="AD37" s="177"/>
      <c r="AE37" s="177"/>
      <c r="AF37" s="177"/>
      <c r="AG37" s="184"/>
      <c r="AH37" s="180"/>
      <c r="AI37" s="177"/>
      <c r="AJ37" s="177"/>
      <c r="AK37" s="177"/>
      <c r="AL37" s="177"/>
      <c r="AM37" s="184"/>
      <c r="AN37" s="177"/>
      <c r="AO37" s="177"/>
      <c r="AP37" s="177"/>
      <c r="AQ37" s="180"/>
      <c r="AR37" s="23"/>
      <c r="AS37" s="23"/>
    </row>
    <row r="38" spans="1:45" ht="15" customHeight="1" x14ac:dyDescent="0.2">
      <c r="A38" s="139"/>
      <c r="B38" s="196">
        <v>1998</v>
      </c>
      <c r="C38" s="197" t="s">
        <v>44</v>
      </c>
      <c r="D38" s="198" t="s">
        <v>36</v>
      </c>
      <c r="E38" s="197"/>
      <c r="F38" s="197">
        <f t="shared" si="4"/>
        <v>29</v>
      </c>
      <c r="G38" s="197">
        <v>24</v>
      </c>
      <c r="H38" s="199">
        <f>PRODUCT((F14+G14)/E14)</f>
        <v>1</v>
      </c>
      <c r="I38" s="199">
        <f>PRODUCT(H14/E14)</f>
        <v>8.3333333333333329E-2</v>
      </c>
      <c r="J38" s="199">
        <f>PRODUCT(F14+G14+H14)/E14</f>
        <v>1.0833333333333333</v>
      </c>
      <c r="K38" s="200">
        <f>PRODUCT(I14/E14)</f>
        <v>1.8333333333333333</v>
      </c>
      <c r="L38" s="45"/>
      <c r="M38" s="201" t="s">
        <v>170</v>
      </c>
      <c r="N38" s="197"/>
      <c r="O38" s="197"/>
      <c r="P38" s="3" t="s">
        <v>235</v>
      </c>
      <c r="Q38" s="3" t="s">
        <v>165</v>
      </c>
      <c r="R38" s="227" t="s">
        <v>217</v>
      </c>
      <c r="S38" s="3" t="s">
        <v>204</v>
      </c>
      <c r="T38" s="199"/>
      <c r="U38" s="200" t="s">
        <v>235</v>
      </c>
      <c r="V38" s="45"/>
      <c r="W38" s="203"/>
      <c r="X38" s="184"/>
      <c r="Y38" s="184"/>
      <c r="Z38" s="177"/>
      <c r="AA38" s="177"/>
      <c r="AB38" s="177"/>
      <c r="AC38" s="184"/>
      <c r="AD38" s="177"/>
      <c r="AE38" s="177"/>
      <c r="AF38" s="177"/>
      <c r="AG38" s="184"/>
      <c r="AH38" s="180"/>
      <c r="AI38" s="177"/>
      <c r="AJ38" s="177"/>
      <c r="AK38" s="177"/>
      <c r="AL38" s="177"/>
      <c r="AM38" s="184"/>
      <c r="AN38" s="177"/>
      <c r="AO38" s="177"/>
      <c r="AP38" s="177"/>
      <c r="AQ38" s="180"/>
      <c r="AR38" s="23"/>
      <c r="AS38" s="23"/>
    </row>
    <row r="39" spans="1:45" s="8" customFormat="1" ht="15" customHeight="1" x14ac:dyDescent="0.25">
      <c r="A39" s="9"/>
      <c r="B39" s="185"/>
      <c r="C39" s="187"/>
      <c r="D39" s="187"/>
      <c r="E39" s="187"/>
      <c r="F39" s="187"/>
      <c r="G39" s="187"/>
      <c r="H39" s="215"/>
      <c r="I39" s="215"/>
      <c r="J39" s="215"/>
      <c r="K39" s="216"/>
      <c r="L39" s="45"/>
      <c r="M39" s="185"/>
      <c r="N39" s="187"/>
      <c r="O39" s="187"/>
      <c r="P39" s="187"/>
      <c r="Q39" s="187"/>
      <c r="R39" s="187"/>
      <c r="S39" s="187"/>
      <c r="T39" s="187"/>
      <c r="U39" s="216"/>
      <c r="V39" s="45"/>
      <c r="W39" s="185"/>
      <c r="X39" s="187"/>
      <c r="Y39" s="187"/>
      <c r="Z39" s="187"/>
      <c r="AA39" s="187"/>
      <c r="AB39" s="187"/>
      <c r="AC39" s="187"/>
      <c r="AD39" s="187"/>
      <c r="AE39" s="187"/>
      <c r="AF39" s="215"/>
      <c r="AG39" s="215"/>
      <c r="AH39" s="216"/>
      <c r="AI39" s="187"/>
      <c r="AJ39" s="187"/>
      <c r="AK39" s="187"/>
      <c r="AL39" s="187"/>
      <c r="AM39" s="187"/>
      <c r="AN39" s="187"/>
      <c r="AO39" s="187"/>
      <c r="AP39" s="187"/>
      <c r="AQ39" s="190"/>
      <c r="AR39" s="42"/>
      <c r="AS39" s="217"/>
    </row>
    <row r="40" spans="1:45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218"/>
      <c r="AG40" s="219"/>
      <c r="AH40" s="219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217"/>
    </row>
    <row r="41" spans="1:45" ht="15" customHeight="1" x14ac:dyDescent="0.2">
      <c r="A41" s="139"/>
      <c r="B41" s="192" t="s">
        <v>173</v>
      </c>
      <c r="C41" s="193"/>
      <c r="D41" s="193"/>
      <c r="E41" s="193"/>
      <c r="F41" s="193" t="s">
        <v>142</v>
      </c>
      <c r="G41" s="193" t="s">
        <v>3</v>
      </c>
      <c r="H41" s="193" t="s">
        <v>5</v>
      </c>
      <c r="I41" s="193" t="s">
        <v>6</v>
      </c>
      <c r="J41" s="193" t="s">
        <v>143</v>
      </c>
      <c r="K41" s="26" t="s">
        <v>17</v>
      </c>
      <c r="L41" s="42"/>
      <c r="M41" s="174" t="s">
        <v>144</v>
      </c>
      <c r="N41" s="175"/>
      <c r="O41" s="175"/>
      <c r="P41" s="193" t="s">
        <v>3</v>
      </c>
      <c r="Q41" s="193" t="s">
        <v>5</v>
      </c>
      <c r="R41" s="193" t="s">
        <v>6</v>
      </c>
      <c r="S41" s="193" t="s">
        <v>143</v>
      </c>
      <c r="T41" s="175"/>
      <c r="U41" s="26" t="s">
        <v>17</v>
      </c>
      <c r="V41" s="42"/>
      <c r="W41" s="174" t="s">
        <v>174</v>
      </c>
      <c r="X41" s="175"/>
      <c r="Y41" s="175"/>
      <c r="Z41" s="175"/>
      <c r="AA41" s="175"/>
      <c r="AB41" s="175"/>
      <c r="AC41" s="175"/>
      <c r="AD41" s="175"/>
      <c r="AE41" s="175"/>
      <c r="AF41" s="220"/>
      <c r="AG41" s="220"/>
      <c r="AH41" s="221"/>
      <c r="AI41" s="195"/>
      <c r="AJ41" s="68"/>
      <c r="AK41" s="68"/>
      <c r="AL41" s="68"/>
      <c r="AM41" s="175"/>
      <c r="AN41" s="175"/>
      <c r="AO41" s="175"/>
      <c r="AP41" s="175"/>
      <c r="AQ41" s="103"/>
      <c r="AR41" s="23"/>
      <c r="AS41" s="23"/>
    </row>
    <row r="42" spans="1:45" ht="15" customHeight="1" x14ac:dyDescent="0.2">
      <c r="A42" s="139"/>
      <c r="B42" s="196">
        <v>1988</v>
      </c>
      <c r="C42" s="197" t="s">
        <v>35</v>
      </c>
      <c r="D42" s="198" t="s">
        <v>36</v>
      </c>
      <c r="E42" s="197"/>
      <c r="F42" s="197">
        <v>19</v>
      </c>
      <c r="G42" s="197">
        <v>6</v>
      </c>
      <c r="H42" s="199">
        <f t="shared" ref="H42:H51" si="5">PRODUCT((V4+W4)/U4)</f>
        <v>0.16666666666666666</v>
      </c>
      <c r="I42" s="199">
        <f t="shared" ref="I42:I51" si="6">PRODUCT(X4/U4)</f>
        <v>0.33333333333333331</v>
      </c>
      <c r="J42" s="199">
        <f t="shared" ref="J42:J51" si="7">PRODUCT(V4+W4+X4)/U4</f>
        <v>0.5</v>
      </c>
      <c r="K42" s="200">
        <f t="shared" ref="K42:K51" si="8">PRODUCT(Y4/U4)</f>
        <v>2.6666666666666665</v>
      </c>
      <c r="L42" s="45"/>
      <c r="M42" s="201" t="s">
        <v>176</v>
      </c>
      <c r="N42" s="197"/>
      <c r="O42" s="197">
        <v>20</v>
      </c>
      <c r="P42" s="197" t="s">
        <v>192</v>
      </c>
      <c r="Q42" s="208" t="s">
        <v>190</v>
      </c>
      <c r="R42" s="208" t="s">
        <v>177</v>
      </c>
      <c r="S42" s="208" t="s">
        <v>190</v>
      </c>
      <c r="T42" s="222"/>
      <c r="U42" s="209" t="s">
        <v>257</v>
      </c>
      <c r="V42" s="45"/>
      <c r="W42" s="212"/>
      <c r="X42" s="184"/>
      <c r="Y42" s="177"/>
      <c r="Z42" s="177"/>
      <c r="AA42" s="177"/>
      <c r="AB42" s="177"/>
      <c r="AC42" s="177"/>
      <c r="AD42" s="177"/>
      <c r="AE42" s="184"/>
      <c r="AF42" s="213"/>
      <c r="AG42" s="222"/>
      <c r="AH42" s="211"/>
      <c r="AI42" s="198"/>
      <c r="AJ42" s="198"/>
      <c r="AK42" s="177"/>
      <c r="AL42" s="177"/>
      <c r="AM42" s="177"/>
      <c r="AN42" s="177"/>
      <c r="AO42" s="177"/>
      <c r="AP42" s="177"/>
      <c r="AQ42" s="180"/>
      <c r="AR42" s="23"/>
      <c r="AS42" s="23"/>
    </row>
    <row r="43" spans="1:45" ht="15" customHeight="1" x14ac:dyDescent="0.2">
      <c r="A43" s="139"/>
      <c r="B43" s="196">
        <v>1989</v>
      </c>
      <c r="C43" s="197" t="s">
        <v>37</v>
      </c>
      <c r="D43" s="198" t="s">
        <v>36</v>
      </c>
      <c r="E43" s="197"/>
      <c r="F43" s="197">
        <f>PRODUCT(F42+1)</f>
        <v>20</v>
      </c>
      <c r="G43" s="197">
        <v>2</v>
      </c>
      <c r="H43" s="199">
        <f t="shared" si="5"/>
        <v>0</v>
      </c>
      <c r="I43" s="199">
        <f t="shared" si="6"/>
        <v>0.5</v>
      </c>
      <c r="J43" s="199">
        <f t="shared" si="7"/>
        <v>0.5</v>
      </c>
      <c r="K43" s="200">
        <f t="shared" si="8"/>
        <v>4.5</v>
      </c>
      <c r="L43" s="45"/>
      <c r="M43" s="201" t="s">
        <v>178</v>
      </c>
      <c r="N43" s="197"/>
      <c r="O43" s="197">
        <v>20</v>
      </c>
      <c r="P43" s="208" t="s">
        <v>205</v>
      </c>
      <c r="Q43" s="197" t="s">
        <v>239</v>
      </c>
      <c r="R43" s="197" t="s">
        <v>186</v>
      </c>
      <c r="S43" s="197" t="s">
        <v>250</v>
      </c>
      <c r="T43" s="225"/>
      <c r="U43" s="226" t="s">
        <v>186</v>
      </c>
      <c r="V43" s="45"/>
      <c r="W43" s="212"/>
      <c r="X43" s="184"/>
      <c r="Y43" s="177"/>
      <c r="Z43" s="177"/>
      <c r="AA43" s="177"/>
      <c r="AB43" s="177"/>
      <c r="AC43" s="177"/>
      <c r="AD43" s="177"/>
      <c r="AE43" s="184"/>
      <c r="AF43" s="213"/>
      <c r="AG43" s="222"/>
      <c r="AH43" s="211"/>
      <c r="AI43" s="177"/>
      <c r="AJ43" s="177"/>
      <c r="AK43" s="177"/>
      <c r="AL43" s="177"/>
      <c r="AM43" s="177"/>
      <c r="AN43" s="177"/>
      <c r="AO43" s="177"/>
      <c r="AP43" s="177"/>
      <c r="AQ43" s="180"/>
      <c r="AR43" s="23"/>
      <c r="AS43" s="23"/>
    </row>
    <row r="44" spans="1:45" ht="15" customHeight="1" x14ac:dyDescent="0.2">
      <c r="A44" s="139"/>
      <c r="B44" s="196">
        <v>1990</v>
      </c>
      <c r="C44" s="197" t="s">
        <v>38</v>
      </c>
      <c r="D44" s="198" t="s">
        <v>39</v>
      </c>
      <c r="E44" s="197"/>
      <c r="F44" s="197">
        <f t="shared" ref="F44:F52" si="9">PRODUCT(F43+1)</f>
        <v>21</v>
      </c>
      <c r="G44" s="197">
        <v>2</v>
      </c>
      <c r="H44" s="199">
        <f t="shared" si="5"/>
        <v>0</v>
      </c>
      <c r="I44" s="199">
        <f t="shared" si="6"/>
        <v>0</v>
      </c>
      <c r="J44" s="199">
        <f t="shared" si="7"/>
        <v>0</v>
      </c>
      <c r="K44" s="200">
        <f t="shared" si="8"/>
        <v>2.5</v>
      </c>
      <c r="L44" s="45"/>
      <c r="M44" s="201" t="s">
        <v>180</v>
      </c>
      <c r="N44" s="197"/>
      <c r="O44" s="197">
        <v>21</v>
      </c>
      <c r="P44" s="197" t="s">
        <v>261</v>
      </c>
      <c r="Q44" s="197" t="s">
        <v>240</v>
      </c>
      <c r="R44" s="197" t="s">
        <v>161</v>
      </c>
      <c r="S44" s="197" t="s">
        <v>247</v>
      </c>
      <c r="T44" s="222"/>
      <c r="U44" s="209" t="s">
        <v>257</v>
      </c>
      <c r="V44" s="45"/>
      <c r="W44" s="212"/>
      <c r="X44" s="184"/>
      <c r="Y44" s="177"/>
      <c r="Z44" s="177"/>
      <c r="AA44" s="177"/>
      <c r="AB44" s="177"/>
      <c r="AC44" s="177"/>
      <c r="AD44" s="177"/>
      <c r="AE44" s="184"/>
      <c r="AF44" s="213"/>
      <c r="AG44" s="222"/>
      <c r="AH44" s="211"/>
      <c r="AI44" s="177"/>
      <c r="AJ44" s="177"/>
      <c r="AK44" s="177"/>
      <c r="AL44" s="177"/>
      <c r="AM44" s="184"/>
      <c r="AN44" s="177"/>
      <c r="AO44" s="177"/>
      <c r="AP44" s="177"/>
      <c r="AQ44" s="180"/>
      <c r="AR44" s="23"/>
      <c r="AS44" s="23"/>
    </row>
    <row r="45" spans="1:45" ht="15" customHeight="1" x14ac:dyDescent="0.2">
      <c r="A45" s="139"/>
      <c r="B45" s="196">
        <v>1991</v>
      </c>
      <c r="C45" s="197"/>
      <c r="D45" s="198"/>
      <c r="E45" s="197"/>
      <c r="F45" s="197">
        <f t="shared" si="9"/>
        <v>22</v>
      </c>
      <c r="G45" s="197"/>
      <c r="H45" s="199"/>
      <c r="I45" s="199"/>
      <c r="J45" s="199"/>
      <c r="K45" s="200"/>
      <c r="L45" s="45"/>
      <c r="M45" s="201" t="s">
        <v>182</v>
      </c>
      <c r="N45" s="197"/>
      <c r="O45" s="197"/>
      <c r="P45" s="197" t="s">
        <v>181</v>
      </c>
      <c r="Q45" s="197" t="s">
        <v>152</v>
      </c>
      <c r="R45" s="197" t="s">
        <v>188</v>
      </c>
      <c r="S45" s="197" t="s">
        <v>251</v>
      </c>
      <c r="T45" s="222"/>
      <c r="U45" s="209" t="s">
        <v>181</v>
      </c>
      <c r="V45" s="45"/>
      <c r="W45" s="212"/>
      <c r="X45" s="184"/>
      <c r="Y45" s="177"/>
      <c r="Z45" s="177"/>
      <c r="AA45" s="177"/>
      <c r="AB45" s="177"/>
      <c r="AC45" s="177"/>
      <c r="AD45" s="177"/>
      <c r="AE45" s="184"/>
      <c r="AF45" s="213"/>
      <c r="AG45" s="222"/>
      <c r="AH45" s="211"/>
      <c r="AI45" s="177"/>
      <c r="AJ45" s="177"/>
      <c r="AK45" s="177"/>
      <c r="AL45" s="177"/>
      <c r="AM45" s="184"/>
      <c r="AN45" s="177"/>
      <c r="AO45" s="177"/>
      <c r="AP45" s="177"/>
      <c r="AQ45" s="180"/>
      <c r="AR45" s="23"/>
      <c r="AS45" s="23"/>
    </row>
    <row r="46" spans="1:45" ht="15" customHeight="1" x14ac:dyDescent="0.2">
      <c r="A46" s="139"/>
      <c r="B46" s="196">
        <v>1992</v>
      </c>
      <c r="C46" s="197" t="s">
        <v>41</v>
      </c>
      <c r="D46" s="198" t="s">
        <v>36</v>
      </c>
      <c r="E46" s="197"/>
      <c r="F46" s="197">
        <f t="shared" si="9"/>
        <v>23</v>
      </c>
      <c r="G46" s="197">
        <v>2</v>
      </c>
      <c r="H46" s="199">
        <f t="shared" si="5"/>
        <v>0</v>
      </c>
      <c r="I46" s="199">
        <f t="shared" si="6"/>
        <v>0</v>
      </c>
      <c r="J46" s="199">
        <f t="shared" si="7"/>
        <v>0</v>
      </c>
      <c r="K46" s="200">
        <f t="shared" si="8"/>
        <v>1.5</v>
      </c>
      <c r="L46" s="45"/>
      <c r="M46" s="201" t="s">
        <v>183</v>
      </c>
      <c r="N46" s="197"/>
      <c r="O46" s="197"/>
      <c r="P46" s="197" t="s">
        <v>262</v>
      </c>
      <c r="Q46" s="197" t="s">
        <v>241</v>
      </c>
      <c r="R46" s="197" t="s">
        <v>238</v>
      </c>
      <c r="S46" s="197" t="s">
        <v>252</v>
      </c>
      <c r="T46" s="222"/>
      <c r="U46" s="209" t="s">
        <v>154</v>
      </c>
      <c r="V46" s="45"/>
      <c r="W46" s="212"/>
      <c r="X46" s="184"/>
      <c r="Y46" s="177"/>
      <c r="Z46" s="177"/>
      <c r="AA46" s="177"/>
      <c r="AB46" s="177"/>
      <c r="AC46" s="177"/>
      <c r="AD46" s="177"/>
      <c r="AE46" s="184"/>
      <c r="AF46" s="213"/>
      <c r="AG46" s="222"/>
      <c r="AH46" s="211"/>
      <c r="AI46" s="177"/>
      <c r="AJ46" s="177"/>
      <c r="AK46" s="177"/>
      <c r="AL46" s="177"/>
      <c r="AM46" s="184"/>
      <c r="AN46" s="177"/>
      <c r="AO46" s="177"/>
      <c r="AP46" s="177"/>
      <c r="AQ46" s="180"/>
      <c r="AR46" s="23"/>
      <c r="AS46" s="23"/>
    </row>
    <row r="47" spans="1:45" ht="15" customHeight="1" x14ac:dyDescent="0.2">
      <c r="A47" s="139"/>
      <c r="B47" s="196">
        <v>1993</v>
      </c>
      <c r="C47" s="197"/>
      <c r="D47" s="198"/>
      <c r="E47" s="197"/>
      <c r="F47" s="197">
        <f t="shared" si="9"/>
        <v>24</v>
      </c>
      <c r="G47" s="197"/>
      <c r="H47" s="199"/>
      <c r="I47" s="199"/>
      <c r="J47" s="199"/>
      <c r="K47" s="200"/>
      <c r="L47" s="45"/>
      <c r="M47" s="201" t="s">
        <v>185</v>
      </c>
      <c r="N47" s="197"/>
      <c r="O47" s="197"/>
      <c r="P47" s="197" t="s">
        <v>263</v>
      </c>
      <c r="Q47" s="197" t="s">
        <v>242</v>
      </c>
      <c r="R47" s="197" t="s">
        <v>247</v>
      </c>
      <c r="S47" s="197" t="s">
        <v>253</v>
      </c>
      <c r="T47" s="222"/>
      <c r="U47" s="209" t="s">
        <v>258</v>
      </c>
      <c r="V47" s="45"/>
      <c r="W47" s="212"/>
      <c r="X47" s="184"/>
      <c r="Y47" s="177"/>
      <c r="Z47" s="177"/>
      <c r="AA47" s="177"/>
      <c r="AB47" s="177"/>
      <c r="AC47" s="177"/>
      <c r="AD47" s="177"/>
      <c r="AE47" s="184"/>
      <c r="AF47" s="213"/>
      <c r="AG47" s="222"/>
      <c r="AH47" s="211"/>
      <c r="AI47" s="177"/>
      <c r="AJ47" s="177"/>
      <c r="AK47" s="177"/>
      <c r="AL47" s="177"/>
      <c r="AM47" s="184"/>
      <c r="AN47" s="177"/>
      <c r="AO47" s="177"/>
      <c r="AP47" s="177"/>
      <c r="AQ47" s="180"/>
      <c r="AR47" s="23"/>
      <c r="AS47" s="23"/>
    </row>
    <row r="48" spans="1:45" ht="15" customHeight="1" x14ac:dyDescent="0.2">
      <c r="A48" s="139"/>
      <c r="B48" s="196">
        <v>1994</v>
      </c>
      <c r="C48" s="197"/>
      <c r="D48" s="198"/>
      <c r="E48" s="197"/>
      <c r="F48" s="197">
        <f t="shared" si="9"/>
        <v>25</v>
      </c>
      <c r="G48" s="224"/>
      <c r="H48" s="199"/>
      <c r="I48" s="199"/>
      <c r="J48" s="199"/>
      <c r="K48" s="200"/>
      <c r="L48" s="45"/>
      <c r="M48" s="201" t="s">
        <v>187</v>
      </c>
      <c r="N48" s="197"/>
      <c r="O48" s="197"/>
      <c r="P48" s="197" t="s">
        <v>161</v>
      </c>
      <c r="Q48" s="197" t="s">
        <v>243</v>
      </c>
      <c r="R48" s="197" t="s">
        <v>248</v>
      </c>
      <c r="S48" s="197" t="s">
        <v>254</v>
      </c>
      <c r="T48" s="222"/>
      <c r="U48" s="209" t="s">
        <v>226</v>
      </c>
      <c r="V48" s="45"/>
      <c r="W48" s="212"/>
      <c r="X48" s="184"/>
      <c r="Y48" s="177"/>
      <c r="Z48" s="177"/>
      <c r="AA48" s="177"/>
      <c r="AB48" s="177"/>
      <c r="AC48" s="177"/>
      <c r="AD48" s="177"/>
      <c r="AE48" s="184"/>
      <c r="AF48" s="213"/>
      <c r="AG48" s="222"/>
      <c r="AH48" s="211"/>
      <c r="AI48" s="177"/>
      <c r="AJ48" s="177"/>
      <c r="AK48" s="177"/>
      <c r="AL48" s="177"/>
      <c r="AM48" s="184"/>
      <c r="AN48" s="177"/>
      <c r="AO48" s="177"/>
      <c r="AP48" s="177"/>
      <c r="AQ48" s="180"/>
      <c r="AR48" s="23"/>
      <c r="AS48" s="23"/>
    </row>
    <row r="49" spans="1:45" ht="15" customHeight="1" x14ac:dyDescent="0.2">
      <c r="A49" s="139"/>
      <c r="B49" s="196">
        <v>1995</v>
      </c>
      <c r="C49" s="197" t="s">
        <v>44</v>
      </c>
      <c r="D49" s="198" t="s">
        <v>43</v>
      </c>
      <c r="E49" s="197"/>
      <c r="F49" s="197">
        <f t="shared" si="9"/>
        <v>26</v>
      </c>
      <c r="G49" s="197">
        <v>3</v>
      </c>
      <c r="H49" s="199">
        <f t="shared" si="5"/>
        <v>0.33333333333333331</v>
      </c>
      <c r="I49" s="199">
        <f t="shared" si="6"/>
        <v>0.33333333333333331</v>
      </c>
      <c r="J49" s="199">
        <f t="shared" si="7"/>
        <v>0.66666666666666663</v>
      </c>
      <c r="K49" s="200">
        <f t="shared" si="8"/>
        <v>2.3333333333333335</v>
      </c>
      <c r="L49" s="45"/>
      <c r="M49" s="201" t="s">
        <v>189</v>
      </c>
      <c r="N49" s="197"/>
      <c r="O49" s="197"/>
      <c r="P49" s="197" t="s">
        <v>257</v>
      </c>
      <c r="Q49" s="197" t="s">
        <v>242</v>
      </c>
      <c r="R49" s="197" t="s">
        <v>239</v>
      </c>
      <c r="S49" s="197" t="s">
        <v>255</v>
      </c>
      <c r="T49" s="222"/>
      <c r="U49" s="209" t="s">
        <v>259</v>
      </c>
      <c r="V49" s="45"/>
      <c r="W49" s="212"/>
      <c r="X49" s="184"/>
      <c r="Y49" s="177"/>
      <c r="Z49" s="177"/>
      <c r="AA49" s="177"/>
      <c r="AB49" s="177"/>
      <c r="AC49" s="177"/>
      <c r="AD49" s="177"/>
      <c r="AE49" s="184"/>
      <c r="AF49" s="213"/>
      <c r="AG49" s="222"/>
      <c r="AH49" s="211"/>
      <c r="AI49" s="177"/>
      <c r="AJ49" s="177"/>
      <c r="AK49" s="177"/>
      <c r="AL49" s="177"/>
      <c r="AM49" s="184"/>
      <c r="AN49" s="177"/>
      <c r="AO49" s="177"/>
      <c r="AP49" s="177"/>
      <c r="AQ49" s="180"/>
      <c r="AR49" s="23"/>
      <c r="AS49" s="23"/>
    </row>
    <row r="50" spans="1:45" ht="15" customHeight="1" x14ac:dyDescent="0.2">
      <c r="A50" s="139"/>
      <c r="B50" s="196">
        <v>1996</v>
      </c>
      <c r="C50" s="197" t="s">
        <v>38</v>
      </c>
      <c r="D50" s="198" t="s">
        <v>43</v>
      </c>
      <c r="E50" s="197"/>
      <c r="F50" s="197">
        <f t="shared" si="9"/>
        <v>27</v>
      </c>
      <c r="G50" s="224">
        <v>3</v>
      </c>
      <c r="H50" s="199">
        <f t="shared" si="5"/>
        <v>0</v>
      </c>
      <c r="I50" s="199">
        <f t="shared" si="6"/>
        <v>0</v>
      </c>
      <c r="J50" s="199">
        <f t="shared" si="7"/>
        <v>0</v>
      </c>
      <c r="K50" s="200">
        <f t="shared" si="8"/>
        <v>1</v>
      </c>
      <c r="L50" s="45"/>
      <c r="M50" s="201" t="s">
        <v>191</v>
      </c>
      <c r="N50" s="197"/>
      <c r="O50" s="197"/>
      <c r="P50" s="197" t="s">
        <v>192</v>
      </c>
      <c r="Q50" s="197" t="s">
        <v>244</v>
      </c>
      <c r="R50" s="197" t="s">
        <v>158</v>
      </c>
      <c r="S50" s="197" t="s">
        <v>243</v>
      </c>
      <c r="T50" s="222"/>
      <c r="U50" s="209" t="s">
        <v>226</v>
      </c>
      <c r="V50" s="45"/>
      <c r="W50" s="212"/>
      <c r="X50" s="184"/>
      <c r="Y50" s="177"/>
      <c r="Z50" s="177"/>
      <c r="AA50" s="177"/>
      <c r="AB50" s="177"/>
      <c r="AC50" s="177"/>
      <c r="AD50" s="177"/>
      <c r="AE50" s="184"/>
      <c r="AF50" s="213"/>
      <c r="AG50" s="222"/>
      <c r="AH50" s="211"/>
      <c r="AI50" s="177"/>
      <c r="AJ50" s="177"/>
      <c r="AK50" s="177"/>
      <c r="AL50" s="177"/>
      <c r="AM50" s="184"/>
      <c r="AN50" s="177"/>
      <c r="AO50" s="177"/>
      <c r="AP50" s="177"/>
      <c r="AQ50" s="180"/>
      <c r="AR50" s="23"/>
      <c r="AS50" s="23"/>
    </row>
    <row r="51" spans="1:45" ht="15" customHeight="1" x14ac:dyDescent="0.2">
      <c r="A51" s="139"/>
      <c r="B51" s="196">
        <v>1997</v>
      </c>
      <c r="C51" s="197"/>
      <c r="D51" s="198"/>
      <c r="E51" s="197"/>
      <c r="F51" s="197">
        <f t="shared" si="9"/>
        <v>28</v>
      </c>
      <c r="G51" s="197"/>
      <c r="H51" s="199"/>
      <c r="I51" s="199"/>
      <c r="J51" s="199"/>
      <c r="K51" s="200"/>
      <c r="L51" s="45"/>
      <c r="M51" s="201" t="s">
        <v>193</v>
      </c>
      <c r="N51" s="197"/>
      <c r="O51" s="197"/>
      <c r="P51" s="197" t="s">
        <v>261</v>
      </c>
      <c r="Q51" s="197" t="s">
        <v>245</v>
      </c>
      <c r="R51" s="197" t="s">
        <v>160</v>
      </c>
      <c r="S51" s="197" t="s">
        <v>149</v>
      </c>
      <c r="T51" s="222"/>
      <c r="U51" s="209" t="s">
        <v>225</v>
      </c>
      <c r="V51" s="45"/>
      <c r="W51" s="203"/>
      <c r="X51" s="184"/>
      <c r="Y51" s="177"/>
      <c r="Z51" s="177"/>
      <c r="AA51" s="177"/>
      <c r="AB51" s="177"/>
      <c r="AC51" s="177"/>
      <c r="AD51" s="177"/>
      <c r="AE51" s="184"/>
      <c r="AF51" s="210"/>
      <c r="AG51" s="222"/>
      <c r="AH51" s="211"/>
      <c r="AI51" s="177"/>
      <c r="AJ51" s="177"/>
      <c r="AK51" s="177"/>
      <c r="AL51" s="177"/>
      <c r="AM51" s="184"/>
      <c r="AN51" s="177"/>
      <c r="AO51" s="177"/>
      <c r="AP51" s="177"/>
      <c r="AQ51" s="180"/>
      <c r="AR51" s="23"/>
      <c r="AS51" s="23"/>
    </row>
    <row r="52" spans="1:45" ht="15" customHeight="1" x14ac:dyDescent="0.2">
      <c r="A52" s="139"/>
      <c r="B52" s="196">
        <v>1998</v>
      </c>
      <c r="C52" s="197"/>
      <c r="D52" s="198"/>
      <c r="E52" s="197"/>
      <c r="F52" s="197">
        <f t="shared" si="9"/>
        <v>29</v>
      </c>
      <c r="G52" s="197"/>
      <c r="H52" s="199"/>
      <c r="I52" s="199"/>
      <c r="J52" s="199"/>
      <c r="K52" s="200"/>
      <c r="L52" s="45"/>
      <c r="M52" s="201" t="s">
        <v>194</v>
      </c>
      <c r="N52" s="197"/>
      <c r="O52" s="197"/>
      <c r="P52" s="197" t="s">
        <v>204</v>
      </c>
      <c r="Q52" s="197" t="s">
        <v>246</v>
      </c>
      <c r="R52" s="197" t="s">
        <v>249</v>
      </c>
      <c r="S52" s="197" t="s">
        <v>256</v>
      </c>
      <c r="T52" s="222"/>
      <c r="U52" s="209" t="s">
        <v>260</v>
      </c>
      <c r="V52" s="45"/>
      <c r="W52" s="214"/>
      <c r="X52" s="198"/>
      <c r="Y52" s="198"/>
      <c r="Z52" s="198"/>
      <c r="AA52" s="198"/>
      <c r="AB52" s="198"/>
      <c r="AC52" s="198"/>
      <c r="AD52" s="198"/>
      <c r="AE52" s="198"/>
      <c r="AF52" s="222"/>
      <c r="AG52" s="222"/>
      <c r="AH52" s="223"/>
      <c r="AI52" s="177"/>
      <c r="AJ52" s="177"/>
      <c r="AK52" s="177"/>
      <c r="AL52" s="177"/>
      <c r="AM52" s="184"/>
      <c r="AN52" s="177"/>
      <c r="AO52" s="177"/>
      <c r="AP52" s="177"/>
      <c r="AQ52" s="180"/>
      <c r="AR52" s="23"/>
      <c r="AS52" s="23"/>
    </row>
    <row r="53" spans="1:45" s="8" customFormat="1" ht="15" customHeight="1" x14ac:dyDescent="0.25">
      <c r="A53" s="9"/>
      <c r="B53" s="185"/>
      <c r="C53" s="187"/>
      <c r="D53" s="187"/>
      <c r="E53" s="187"/>
      <c r="F53" s="187"/>
      <c r="G53" s="187"/>
      <c r="H53" s="215"/>
      <c r="I53" s="215"/>
      <c r="J53" s="215"/>
      <c r="K53" s="216"/>
      <c r="L53" s="45"/>
      <c r="M53" s="185"/>
      <c r="N53" s="187"/>
      <c r="O53" s="187"/>
      <c r="P53" s="187"/>
      <c r="Q53" s="187"/>
      <c r="R53" s="187"/>
      <c r="S53" s="187"/>
      <c r="T53" s="187"/>
      <c r="U53" s="216"/>
      <c r="V53" s="45"/>
      <c r="W53" s="185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90"/>
      <c r="AI53" s="187"/>
      <c r="AJ53" s="187"/>
      <c r="AK53" s="187"/>
      <c r="AL53" s="187"/>
      <c r="AM53" s="187"/>
      <c r="AN53" s="187"/>
      <c r="AO53" s="187"/>
      <c r="AP53" s="187"/>
      <c r="AQ53" s="190"/>
      <c r="AR53" s="42"/>
      <c r="AS53" s="217"/>
    </row>
    <row r="54" spans="1:45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23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217"/>
    </row>
    <row r="55" spans="1:45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23"/>
      <c r="AM55" s="23"/>
      <c r="AN55" s="23"/>
      <c r="AO55" s="42"/>
      <c r="AP55" s="42"/>
      <c r="AQ55" s="42"/>
      <c r="AR55" s="217"/>
      <c r="AS55" s="217"/>
    </row>
    <row r="56" spans="1:45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23"/>
      <c r="AM56" s="23"/>
      <c r="AN56" s="23"/>
      <c r="AO56" s="42"/>
      <c r="AP56" s="42"/>
      <c r="AQ56" s="42"/>
      <c r="AR56" s="217"/>
      <c r="AS56" s="217"/>
    </row>
    <row r="57" spans="1:45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23"/>
      <c r="AM57" s="23"/>
      <c r="AN57" s="23"/>
      <c r="AO57" s="42"/>
      <c r="AP57" s="42"/>
      <c r="AQ57" s="42"/>
      <c r="AR57" s="217"/>
      <c r="AS57" s="217"/>
    </row>
    <row r="58" spans="1:45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23"/>
      <c r="AM58" s="23"/>
      <c r="AN58" s="23"/>
      <c r="AO58" s="42"/>
      <c r="AP58" s="42"/>
      <c r="AQ58" s="42"/>
      <c r="AR58" s="217"/>
      <c r="AS58" s="217"/>
    </row>
    <row r="59" spans="1:45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23"/>
      <c r="AM59" s="23"/>
      <c r="AN59" s="23"/>
      <c r="AO59" s="42"/>
      <c r="AP59" s="42"/>
      <c r="AQ59" s="42"/>
      <c r="AR59" s="217"/>
      <c r="AS59" s="217"/>
    </row>
    <row r="60" spans="1:45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23"/>
      <c r="AM60" s="23"/>
      <c r="AN60" s="23"/>
      <c r="AO60" s="42"/>
      <c r="AP60" s="42"/>
      <c r="AQ60" s="42"/>
      <c r="AR60" s="217"/>
      <c r="AS60" s="217"/>
    </row>
    <row r="61" spans="1:45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23"/>
      <c r="AM61" s="23"/>
      <c r="AN61" s="23"/>
      <c r="AO61" s="42"/>
      <c r="AP61" s="42"/>
      <c r="AQ61" s="42"/>
      <c r="AR61" s="217"/>
      <c r="AS61" s="217"/>
    </row>
    <row r="62" spans="1:45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23"/>
      <c r="AM62" s="23"/>
      <c r="AN62" s="23"/>
      <c r="AO62" s="42"/>
      <c r="AP62" s="42"/>
      <c r="AQ62" s="42"/>
      <c r="AR62" s="217"/>
      <c r="AS62" s="217"/>
    </row>
    <row r="63" spans="1:45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23"/>
      <c r="AM63" s="23"/>
      <c r="AN63" s="23"/>
      <c r="AO63" s="42"/>
      <c r="AP63" s="42"/>
      <c r="AQ63" s="42"/>
      <c r="AR63" s="217"/>
      <c r="AS63" s="217"/>
    </row>
    <row r="64" spans="1:45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23"/>
      <c r="AM64" s="23"/>
      <c r="AN64" s="23"/>
      <c r="AO64" s="42"/>
      <c r="AP64" s="42"/>
      <c r="AQ64" s="42"/>
      <c r="AR64" s="217"/>
      <c r="AS64" s="217"/>
    </row>
    <row r="65" spans="1:45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23"/>
      <c r="AM65" s="23"/>
      <c r="AN65" s="23"/>
      <c r="AO65" s="42"/>
      <c r="AP65" s="42"/>
      <c r="AQ65" s="42"/>
      <c r="AR65" s="217"/>
      <c r="AS65" s="217"/>
    </row>
    <row r="66" spans="1:45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23"/>
      <c r="AM66" s="23"/>
      <c r="AN66" s="23"/>
      <c r="AO66" s="42"/>
      <c r="AP66" s="42"/>
      <c r="AQ66" s="42"/>
      <c r="AR66" s="217"/>
      <c r="AS66" s="217"/>
    </row>
    <row r="67" spans="1:45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3"/>
      <c r="AM67" s="23"/>
      <c r="AN67" s="23"/>
      <c r="AO67" s="42"/>
      <c r="AP67" s="42"/>
      <c r="AQ67" s="42"/>
      <c r="AR67" s="217"/>
      <c r="AS67" s="217"/>
    </row>
    <row r="68" spans="1:45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3"/>
      <c r="AM68" s="23"/>
      <c r="AN68" s="23"/>
      <c r="AO68" s="42"/>
      <c r="AP68" s="42"/>
      <c r="AQ68" s="42"/>
      <c r="AR68" s="217"/>
      <c r="AS68" s="217"/>
    </row>
    <row r="69" spans="1:45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3"/>
      <c r="AM69" s="23"/>
      <c r="AN69" s="23"/>
      <c r="AO69" s="42"/>
      <c r="AP69" s="42"/>
      <c r="AQ69" s="42"/>
      <c r="AR69" s="217"/>
      <c r="AS69" s="217"/>
    </row>
    <row r="70" spans="1:45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3"/>
      <c r="AM70" s="23"/>
      <c r="AN70" s="23"/>
      <c r="AO70" s="42"/>
      <c r="AP70" s="42"/>
      <c r="AQ70" s="42"/>
      <c r="AR70" s="217"/>
      <c r="AS70" s="217"/>
    </row>
    <row r="71" spans="1:45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3"/>
      <c r="AM71" s="23"/>
      <c r="AN71" s="23"/>
      <c r="AO71" s="42"/>
      <c r="AP71" s="42"/>
      <c r="AQ71" s="42"/>
      <c r="AR71" s="217"/>
      <c r="AS71" s="217"/>
    </row>
    <row r="72" spans="1:45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3"/>
      <c r="AM72" s="23"/>
      <c r="AN72" s="23"/>
      <c r="AO72" s="42"/>
      <c r="AP72" s="42"/>
      <c r="AQ72" s="42"/>
      <c r="AR72" s="217"/>
      <c r="AS72" s="217"/>
    </row>
    <row r="73" spans="1:45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3"/>
      <c r="AM73" s="23"/>
      <c r="AN73" s="23"/>
      <c r="AO73" s="42"/>
      <c r="AP73" s="42"/>
      <c r="AQ73" s="42"/>
      <c r="AR73" s="217"/>
      <c r="AS73" s="217"/>
    </row>
    <row r="74" spans="1:45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3"/>
      <c r="AM74" s="23"/>
      <c r="AN74" s="23"/>
      <c r="AO74" s="42"/>
      <c r="AP74" s="42"/>
      <c r="AQ74" s="42"/>
      <c r="AR74" s="217"/>
      <c r="AS74" s="217"/>
    </row>
    <row r="75" spans="1:45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23"/>
      <c r="AM75" s="23"/>
      <c r="AN75" s="23"/>
      <c r="AO75" s="42"/>
      <c r="AP75" s="42"/>
      <c r="AQ75" s="42"/>
      <c r="AR75" s="217"/>
      <c r="AS75" s="217"/>
    </row>
    <row r="76" spans="1:45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23"/>
      <c r="AM76" s="23"/>
      <c r="AN76" s="23"/>
      <c r="AO76" s="42"/>
      <c r="AP76" s="42"/>
      <c r="AQ76" s="42"/>
      <c r="AR76" s="217"/>
      <c r="AS76" s="217"/>
    </row>
    <row r="77" spans="1:45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23"/>
      <c r="AM77" s="23"/>
      <c r="AN77" s="23"/>
      <c r="AO77" s="42"/>
      <c r="AP77" s="42"/>
      <c r="AQ77" s="42"/>
      <c r="AR77" s="217"/>
      <c r="AS77" s="217"/>
    </row>
    <row r="78" spans="1:45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23"/>
      <c r="AM78" s="23"/>
      <c r="AN78" s="23"/>
      <c r="AO78" s="42"/>
      <c r="AP78" s="42"/>
      <c r="AQ78" s="42"/>
      <c r="AR78" s="217"/>
      <c r="AS78" s="217"/>
    </row>
    <row r="79" spans="1:45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23"/>
      <c r="AM79" s="23"/>
      <c r="AN79" s="23"/>
      <c r="AO79" s="42"/>
      <c r="AP79" s="42"/>
      <c r="AQ79" s="42"/>
      <c r="AR79" s="217"/>
      <c r="AS79" s="217"/>
    </row>
    <row r="80" spans="1:45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23"/>
      <c r="AM80" s="23"/>
      <c r="AN80" s="23"/>
      <c r="AO80" s="42"/>
      <c r="AP80" s="42"/>
      <c r="AQ80" s="42"/>
      <c r="AR80" s="217"/>
      <c r="AS80" s="217"/>
    </row>
    <row r="81" spans="1:45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23"/>
      <c r="AM81" s="23"/>
      <c r="AN81" s="23"/>
      <c r="AO81" s="42"/>
      <c r="AP81" s="42"/>
      <c r="AQ81" s="42"/>
      <c r="AR81" s="217"/>
      <c r="AS81" s="217"/>
    </row>
    <row r="82" spans="1:45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23"/>
      <c r="AM82" s="23"/>
      <c r="AN82" s="23"/>
      <c r="AO82" s="42"/>
      <c r="AP82" s="42"/>
      <c r="AQ82" s="42"/>
      <c r="AR82" s="217"/>
      <c r="AS82" s="217"/>
    </row>
    <row r="83" spans="1:45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23"/>
      <c r="AM83" s="23"/>
      <c r="AN83" s="23"/>
      <c r="AO83" s="42"/>
      <c r="AP83" s="42"/>
      <c r="AQ83" s="42"/>
      <c r="AR83" s="217"/>
      <c r="AS83" s="217"/>
    </row>
    <row r="84" spans="1:45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23"/>
      <c r="AM84" s="23"/>
      <c r="AN84" s="23"/>
      <c r="AO84" s="42"/>
      <c r="AP84" s="42"/>
      <c r="AQ84" s="42"/>
      <c r="AR84" s="217"/>
      <c r="AS84" s="217"/>
    </row>
    <row r="85" spans="1:45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23"/>
      <c r="AM85" s="23"/>
      <c r="AN85" s="23"/>
      <c r="AO85" s="42"/>
      <c r="AP85" s="42"/>
      <c r="AQ85" s="42"/>
      <c r="AR85" s="217"/>
      <c r="AS85" s="217"/>
    </row>
    <row r="86" spans="1:45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23"/>
      <c r="AM86" s="23"/>
      <c r="AN86" s="23"/>
      <c r="AO86" s="42"/>
      <c r="AP86" s="42"/>
      <c r="AQ86" s="42"/>
      <c r="AR86" s="217"/>
      <c r="AS86" s="217"/>
    </row>
    <row r="87" spans="1:45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23"/>
      <c r="AM87" s="23"/>
      <c r="AN87" s="23"/>
      <c r="AO87" s="42"/>
      <c r="AP87" s="42"/>
      <c r="AQ87" s="42"/>
      <c r="AR87" s="217"/>
      <c r="AS87" s="217"/>
    </row>
    <row r="88" spans="1:45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23"/>
      <c r="AM88" s="23"/>
      <c r="AN88" s="23"/>
      <c r="AO88" s="42"/>
      <c r="AP88" s="42"/>
      <c r="AQ88" s="42"/>
      <c r="AR88" s="217"/>
      <c r="AS88" s="217"/>
    </row>
    <row r="89" spans="1:45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23"/>
      <c r="AM89" s="23"/>
      <c r="AN89" s="23"/>
      <c r="AO89" s="42"/>
      <c r="AP89" s="42"/>
      <c r="AQ89" s="42"/>
      <c r="AR89" s="217"/>
      <c r="AS89" s="217"/>
    </row>
    <row r="90" spans="1:45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23"/>
      <c r="AM90" s="23"/>
      <c r="AN90" s="23"/>
      <c r="AO90" s="42"/>
      <c r="AP90" s="42"/>
      <c r="AQ90" s="42"/>
      <c r="AR90" s="217"/>
      <c r="AS90" s="217"/>
    </row>
    <row r="91" spans="1:45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23"/>
      <c r="AM91" s="23"/>
      <c r="AN91" s="23"/>
      <c r="AO91" s="42"/>
      <c r="AP91" s="42"/>
      <c r="AQ91" s="42"/>
      <c r="AR91" s="217"/>
      <c r="AS91" s="217"/>
    </row>
    <row r="92" spans="1:45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23"/>
      <c r="AM92" s="23"/>
      <c r="AN92" s="23"/>
      <c r="AO92" s="42"/>
      <c r="AP92" s="42"/>
      <c r="AQ92" s="42"/>
      <c r="AR92" s="217"/>
      <c r="AS92" s="217"/>
    </row>
    <row r="93" spans="1:45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23"/>
      <c r="AM93" s="23"/>
      <c r="AN93" s="23"/>
      <c r="AO93" s="42"/>
      <c r="AP93" s="42"/>
      <c r="AQ93" s="42"/>
      <c r="AR93" s="217"/>
      <c r="AS93" s="217"/>
    </row>
    <row r="94" spans="1:45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23"/>
      <c r="AM94" s="23"/>
      <c r="AN94" s="23"/>
      <c r="AO94" s="42"/>
      <c r="AP94" s="42"/>
      <c r="AQ94" s="42"/>
      <c r="AR94" s="217"/>
      <c r="AS94" s="217"/>
    </row>
    <row r="95" spans="1:45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23"/>
      <c r="AM95" s="23"/>
      <c r="AN95" s="23"/>
      <c r="AO95" s="42"/>
      <c r="AP95" s="42"/>
      <c r="AQ95" s="42"/>
      <c r="AR95" s="217"/>
      <c r="AS95" s="217"/>
    </row>
    <row r="96" spans="1:45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23"/>
      <c r="AM96" s="23"/>
      <c r="AN96" s="23"/>
      <c r="AO96" s="42"/>
      <c r="AP96" s="42"/>
      <c r="AQ96" s="42"/>
      <c r="AR96" s="217"/>
      <c r="AS96" s="217"/>
    </row>
    <row r="97" spans="1:45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23"/>
      <c r="AM97" s="23"/>
      <c r="AN97" s="23"/>
      <c r="AO97" s="42"/>
      <c r="AP97" s="42"/>
      <c r="AQ97" s="42"/>
      <c r="AR97" s="217"/>
      <c r="AS97" s="217"/>
    </row>
    <row r="98" spans="1:45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23"/>
      <c r="AM98" s="23"/>
      <c r="AN98" s="23"/>
      <c r="AO98" s="42"/>
      <c r="AP98" s="42"/>
      <c r="AQ98" s="42"/>
      <c r="AR98" s="217"/>
      <c r="AS98" s="217"/>
    </row>
    <row r="99" spans="1:45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23"/>
      <c r="AM99" s="23"/>
      <c r="AN99" s="23"/>
      <c r="AO99" s="42"/>
      <c r="AP99" s="42"/>
      <c r="AQ99" s="42"/>
      <c r="AR99" s="217"/>
      <c r="AS99" s="217"/>
    </row>
    <row r="100" spans="1:45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23"/>
      <c r="AM100" s="23"/>
      <c r="AN100" s="23"/>
      <c r="AO100" s="42"/>
      <c r="AP100" s="42"/>
      <c r="AQ100" s="42"/>
      <c r="AR100" s="217"/>
      <c r="AS100" s="217"/>
    </row>
    <row r="101" spans="1:45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23"/>
      <c r="AM101" s="23"/>
      <c r="AN101" s="23"/>
      <c r="AO101" s="42"/>
      <c r="AP101" s="42"/>
      <c r="AQ101" s="42"/>
      <c r="AR101" s="217"/>
      <c r="AS101" s="217"/>
    </row>
    <row r="102" spans="1:45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23"/>
      <c r="AM102" s="23"/>
      <c r="AN102" s="23"/>
      <c r="AO102" s="42"/>
      <c r="AP102" s="42"/>
      <c r="AQ102" s="42"/>
      <c r="AR102" s="217"/>
      <c r="AS102" s="217"/>
    </row>
    <row r="103" spans="1:45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23"/>
      <c r="AM103" s="23"/>
      <c r="AN103" s="23"/>
      <c r="AO103" s="42"/>
      <c r="AP103" s="42"/>
      <c r="AQ103" s="42"/>
      <c r="AR103" s="217"/>
      <c r="AS103" s="217"/>
    </row>
    <row r="104" spans="1:45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23"/>
      <c r="AM104" s="23"/>
      <c r="AN104" s="23"/>
      <c r="AO104" s="42"/>
      <c r="AP104" s="42"/>
      <c r="AQ104" s="42"/>
      <c r="AR104" s="217"/>
      <c r="AS104" s="217"/>
    </row>
    <row r="105" spans="1:45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23"/>
      <c r="AM105" s="23"/>
      <c r="AN105" s="23"/>
      <c r="AO105" s="42"/>
      <c r="AP105" s="42"/>
      <c r="AQ105" s="42"/>
      <c r="AR105" s="217"/>
      <c r="AS105" s="217"/>
    </row>
    <row r="106" spans="1:45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23"/>
      <c r="AM106" s="23"/>
      <c r="AN106" s="23"/>
      <c r="AO106" s="42"/>
      <c r="AP106" s="42"/>
      <c r="AQ106" s="42"/>
      <c r="AR106" s="217"/>
      <c r="AS106" s="217"/>
    </row>
    <row r="107" spans="1:45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23"/>
      <c r="AM107" s="23"/>
      <c r="AN107" s="23"/>
      <c r="AO107" s="42"/>
      <c r="AP107" s="42"/>
      <c r="AQ107" s="42"/>
      <c r="AR107" s="217"/>
      <c r="AS107" s="217"/>
    </row>
    <row r="108" spans="1:45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23"/>
      <c r="AM108" s="23"/>
      <c r="AN108" s="23"/>
      <c r="AO108" s="42"/>
      <c r="AP108" s="42"/>
      <c r="AQ108" s="42"/>
      <c r="AR108" s="217"/>
      <c r="AS108" s="217"/>
    </row>
    <row r="109" spans="1:45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23"/>
      <c r="AM109" s="23"/>
      <c r="AN109" s="23"/>
      <c r="AO109" s="42"/>
      <c r="AP109" s="42"/>
      <c r="AQ109" s="42"/>
      <c r="AR109" s="217"/>
      <c r="AS109" s="217"/>
    </row>
    <row r="110" spans="1:45" ht="15" customHeight="1" x14ac:dyDescent="0.25"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23"/>
      <c r="AH110" s="63"/>
      <c r="AI110" s="42"/>
      <c r="AJ110" s="42"/>
      <c r="AK110" s="23"/>
      <c r="AL110" s="23"/>
      <c r="AM110" s="23"/>
      <c r="AN110" s="23"/>
      <c r="AO110" s="23"/>
      <c r="AP110" s="23"/>
      <c r="AQ110" s="23"/>
    </row>
    <row r="111" spans="1:45" ht="15" customHeight="1" x14ac:dyDescent="0.25"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23"/>
      <c r="AH111" s="63"/>
      <c r="AI111" s="42"/>
      <c r="AJ111" s="42"/>
      <c r="AK111" s="23"/>
      <c r="AL111" s="23"/>
      <c r="AM111" s="23"/>
      <c r="AN111" s="23"/>
      <c r="AO111" s="23"/>
      <c r="AP111" s="23"/>
      <c r="AQ111" s="23"/>
    </row>
    <row r="112" spans="1:45" ht="15" customHeight="1" x14ac:dyDescent="0.25"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23"/>
      <c r="AH112" s="63"/>
      <c r="AI112" s="42"/>
      <c r="AJ112" s="42"/>
      <c r="AK112" s="23"/>
      <c r="AL112" s="23"/>
      <c r="AM112" s="23"/>
      <c r="AN112" s="23"/>
      <c r="AO112" s="23"/>
      <c r="AP112" s="23"/>
      <c r="AQ112" s="23"/>
    </row>
    <row r="113" spans="2:43" ht="15" customHeight="1" x14ac:dyDescent="0.25"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23"/>
      <c r="AH113" s="63"/>
      <c r="AI113" s="42"/>
      <c r="AJ113" s="42"/>
      <c r="AK113" s="23"/>
      <c r="AL113" s="23"/>
      <c r="AM113" s="23"/>
      <c r="AN113" s="23"/>
      <c r="AO113" s="23"/>
      <c r="AP113" s="23"/>
      <c r="AQ113" s="23"/>
    </row>
    <row r="114" spans="2:43" ht="15" customHeight="1" x14ac:dyDescent="0.25"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23"/>
      <c r="AH114" s="63"/>
      <c r="AI114" s="42"/>
      <c r="AJ114" s="42"/>
      <c r="AK114" s="23"/>
      <c r="AL114" s="23"/>
      <c r="AM114" s="23"/>
      <c r="AN114" s="23"/>
      <c r="AO114" s="23"/>
      <c r="AP114" s="23"/>
      <c r="AQ114" s="23"/>
    </row>
    <row r="115" spans="2:43" ht="15" customHeight="1" x14ac:dyDescent="0.25"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23"/>
      <c r="AH115" s="63"/>
      <c r="AI115" s="42"/>
      <c r="AJ115" s="42"/>
      <c r="AK115" s="23"/>
      <c r="AL115" s="23"/>
      <c r="AM115" s="23"/>
      <c r="AN115" s="23"/>
      <c r="AO115" s="23"/>
      <c r="AP115" s="23"/>
      <c r="AQ115" s="23"/>
    </row>
    <row r="116" spans="2:43" ht="15" customHeight="1" x14ac:dyDescent="0.25"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23"/>
      <c r="AH116" s="63"/>
      <c r="AI116" s="42"/>
      <c r="AJ116" s="42"/>
      <c r="AK116" s="23"/>
      <c r="AL116" s="23"/>
      <c r="AM116" s="23"/>
      <c r="AN116" s="23"/>
      <c r="AO116" s="23"/>
      <c r="AP116" s="23"/>
      <c r="AQ116" s="23"/>
    </row>
    <row r="117" spans="2:43" ht="15" customHeight="1" x14ac:dyDescent="0.25"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23"/>
      <c r="AH117" s="63"/>
      <c r="AI117" s="42"/>
      <c r="AJ117" s="42"/>
      <c r="AK117" s="23"/>
      <c r="AL117" s="23"/>
      <c r="AM117" s="23"/>
      <c r="AN117" s="23"/>
      <c r="AO117" s="23"/>
      <c r="AP117" s="23"/>
      <c r="AQ117" s="23"/>
    </row>
    <row r="118" spans="2:43" ht="15" customHeight="1" x14ac:dyDescent="0.25"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23"/>
      <c r="AH118" s="63"/>
      <c r="AI118" s="42"/>
      <c r="AJ118" s="42"/>
      <c r="AK118" s="23"/>
      <c r="AL118" s="23"/>
      <c r="AM118" s="23"/>
      <c r="AN118" s="23"/>
      <c r="AO118" s="23"/>
      <c r="AP118" s="23"/>
      <c r="AQ118" s="23"/>
    </row>
    <row r="119" spans="2:43" ht="15" customHeight="1" x14ac:dyDescent="0.25"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23"/>
      <c r="AH119" s="63"/>
      <c r="AI119" s="42"/>
      <c r="AJ119" s="42"/>
      <c r="AK119" s="23"/>
      <c r="AL119" s="23"/>
      <c r="AM119" s="23"/>
      <c r="AN119" s="23"/>
      <c r="AO119" s="23"/>
      <c r="AP119" s="23"/>
      <c r="AQ119" s="23"/>
    </row>
    <row r="120" spans="2:43" ht="15" customHeight="1" x14ac:dyDescent="0.25"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23"/>
      <c r="AH120" s="63"/>
      <c r="AI120" s="42"/>
      <c r="AJ120" s="42"/>
      <c r="AK120" s="23"/>
      <c r="AL120" s="23"/>
      <c r="AM120" s="23"/>
      <c r="AN120" s="23"/>
      <c r="AO120" s="23"/>
      <c r="AP120" s="23"/>
      <c r="AQ120" s="23"/>
    </row>
    <row r="121" spans="2:43" ht="15" customHeight="1" x14ac:dyDescent="0.25"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23"/>
      <c r="AH121" s="63"/>
      <c r="AI121" s="42"/>
      <c r="AJ121" s="42"/>
      <c r="AK121" s="23"/>
      <c r="AL121" s="23"/>
      <c r="AM121" s="23"/>
      <c r="AN121" s="23"/>
      <c r="AO121" s="23"/>
      <c r="AP121" s="23"/>
      <c r="AQ121" s="23"/>
    </row>
    <row r="122" spans="2:43" ht="15" customHeight="1" x14ac:dyDescent="0.25"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23"/>
      <c r="AH122" s="63"/>
      <c r="AI122" s="42"/>
      <c r="AJ122" s="42"/>
      <c r="AK122" s="23"/>
      <c r="AL122" s="23"/>
      <c r="AM122" s="23"/>
      <c r="AN122" s="23"/>
      <c r="AO122" s="23"/>
      <c r="AP122" s="23"/>
      <c r="AQ122" s="23"/>
    </row>
    <row r="123" spans="2:43" ht="15" customHeight="1" x14ac:dyDescent="0.25"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23"/>
      <c r="AH123" s="63"/>
      <c r="AI123" s="42"/>
      <c r="AJ123" s="42"/>
      <c r="AK123" s="23"/>
      <c r="AL123" s="23"/>
      <c r="AM123" s="23"/>
      <c r="AN123" s="23"/>
      <c r="AO123" s="23"/>
      <c r="AP123" s="23"/>
      <c r="AQ123" s="23"/>
    </row>
    <row r="124" spans="2:43" ht="15" customHeight="1" x14ac:dyDescent="0.25"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23"/>
      <c r="AH124" s="63"/>
      <c r="AI124" s="42"/>
      <c r="AJ124" s="42"/>
      <c r="AK124" s="23"/>
      <c r="AL124" s="23"/>
      <c r="AM124" s="23"/>
      <c r="AN124" s="23"/>
      <c r="AO124" s="23"/>
      <c r="AP124" s="23"/>
      <c r="AQ124" s="23"/>
    </row>
    <row r="125" spans="2:43" ht="15" customHeight="1" x14ac:dyDescent="0.25"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23"/>
      <c r="AH125" s="63"/>
      <c r="AI125" s="42"/>
      <c r="AJ125" s="42"/>
      <c r="AK125" s="23"/>
      <c r="AL125" s="23"/>
      <c r="AM125" s="23"/>
      <c r="AN125" s="23"/>
      <c r="AO125" s="23"/>
      <c r="AP125" s="23"/>
      <c r="AQ125" s="23"/>
    </row>
    <row r="126" spans="2:43" ht="15" customHeight="1" x14ac:dyDescent="0.25"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23"/>
      <c r="AH126" s="63"/>
      <c r="AI126" s="42"/>
      <c r="AJ126" s="42"/>
      <c r="AK126" s="23"/>
      <c r="AL126" s="23"/>
      <c r="AM126" s="23"/>
      <c r="AN126" s="23"/>
      <c r="AO126" s="23"/>
      <c r="AP126" s="23"/>
      <c r="AQ126" s="23"/>
    </row>
    <row r="127" spans="2:43" ht="15" customHeight="1" x14ac:dyDescent="0.25"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23"/>
      <c r="AH127" s="63"/>
      <c r="AI127" s="42"/>
      <c r="AJ127" s="42"/>
      <c r="AK127" s="23"/>
      <c r="AL127" s="23"/>
      <c r="AM127" s="23"/>
      <c r="AN127" s="23"/>
      <c r="AO127" s="23"/>
      <c r="AP127" s="23"/>
      <c r="AQ127" s="23"/>
    </row>
    <row r="128" spans="2:43" ht="15" customHeight="1" x14ac:dyDescent="0.25"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23"/>
      <c r="AH128" s="63"/>
      <c r="AI128" s="42"/>
      <c r="AJ128" s="42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23"/>
      <c r="AH129" s="63"/>
      <c r="AI129" s="42"/>
      <c r="AJ129" s="42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23"/>
      <c r="AH130" s="63"/>
      <c r="AI130" s="42"/>
      <c r="AJ130" s="42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23"/>
      <c r="AH131" s="63"/>
      <c r="AI131" s="42"/>
      <c r="AJ131" s="42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23"/>
      <c r="AH132" s="63"/>
      <c r="AI132" s="42"/>
      <c r="AJ132" s="42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23"/>
      <c r="AH133" s="63"/>
      <c r="AI133" s="42"/>
      <c r="AJ133" s="42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23"/>
      <c r="AH134" s="63"/>
      <c r="AI134" s="42"/>
      <c r="AJ134" s="42"/>
    </row>
    <row r="135" spans="2:43" ht="15" customHeight="1" x14ac:dyDescent="0.25"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23"/>
      <c r="AH135" s="63"/>
      <c r="AI135" s="42"/>
      <c r="AJ135" s="42"/>
    </row>
    <row r="136" spans="2:43" ht="15" customHeight="1" x14ac:dyDescent="0.25"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23"/>
      <c r="AH136" s="63"/>
      <c r="AI136" s="42"/>
      <c r="AJ136" s="42"/>
    </row>
    <row r="137" spans="2:43" ht="15" customHeight="1" x14ac:dyDescent="0.25"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23"/>
      <c r="AH137" s="63"/>
      <c r="AI137" s="42"/>
      <c r="AJ137" s="42"/>
    </row>
    <row r="138" spans="2:43" ht="15" customHeight="1" x14ac:dyDescent="0.25"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23"/>
      <c r="AH138" s="63"/>
      <c r="AI138" s="42"/>
      <c r="AJ138" s="42"/>
    </row>
    <row r="139" spans="2:43" ht="15" customHeight="1" x14ac:dyDescent="0.25"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23"/>
      <c r="AH139" s="63"/>
      <c r="AI139" s="42"/>
      <c r="AJ139" s="42"/>
    </row>
    <row r="140" spans="2:43" ht="15" customHeight="1" x14ac:dyDescent="0.25"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23"/>
      <c r="AH140" s="63"/>
      <c r="AI140" s="42"/>
      <c r="AJ140" s="42"/>
    </row>
    <row r="141" spans="2:43" ht="15" customHeight="1" x14ac:dyDescent="0.25">
      <c r="AA141" s="113"/>
      <c r="AB141" s="113"/>
      <c r="AC141" s="113"/>
      <c r="AD141" s="113"/>
      <c r="AE141" s="113"/>
      <c r="AF141" s="113"/>
    </row>
    <row r="142" spans="2:43" ht="15" customHeight="1" x14ac:dyDescent="0.25">
      <c r="AA142" s="113"/>
      <c r="AB142" s="113"/>
      <c r="AC142" s="113"/>
      <c r="AD142" s="113"/>
      <c r="AE142" s="113"/>
      <c r="AF142" s="113"/>
    </row>
    <row r="143" spans="2:43" ht="15" customHeight="1" x14ac:dyDescent="0.25">
      <c r="AA143" s="113"/>
      <c r="AB143" s="113"/>
      <c r="AC143" s="113"/>
      <c r="AD143" s="113"/>
      <c r="AE143" s="113"/>
      <c r="AF143" s="113"/>
    </row>
    <row r="144" spans="2:43" ht="15" customHeight="1" x14ac:dyDescent="0.25">
      <c r="AA144" s="113"/>
      <c r="AB144" s="113"/>
      <c r="AC144" s="113"/>
      <c r="AD144" s="113"/>
      <c r="AE144" s="113"/>
      <c r="AF144" s="113"/>
    </row>
    <row r="145" spans="27:39" ht="15" customHeight="1" x14ac:dyDescent="0.25"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</row>
    <row r="146" spans="27:39" ht="15" customHeight="1" x14ac:dyDescent="0.25"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</row>
    <row r="147" spans="27:39" ht="15" customHeight="1" x14ac:dyDescent="0.25"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</row>
    <row r="148" spans="27:39" ht="15" customHeight="1" x14ac:dyDescent="0.25"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</row>
    <row r="149" spans="27:39" ht="15" customHeight="1" x14ac:dyDescent="0.25"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</row>
    <row r="150" spans="27:39" ht="15" customHeight="1" x14ac:dyDescent="0.25"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</row>
    <row r="151" spans="27:39" ht="15" customHeight="1" x14ac:dyDescent="0.25"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</row>
    <row r="152" spans="27:39" ht="15" customHeight="1" x14ac:dyDescent="0.25"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</row>
    <row r="153" spans="27:39" ht="15" customHeight="1" x14ac:dyDescent="0.25"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</row>
    <row r="154" spans="27:39" ht="15" customHeight="1" x14ac:dyDescent="0.25"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</row>
    <row r="155" spans="27:39" ht="15" customHeight="1" x14ac:dyDescent="0.25"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</row>
    <row r="156" spans="27:39" ht="15" customHeight="1" x14ac:dyDescent="0.25"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</row>
    <row r="157" spans="27:39" ht="15" customHeight="1" x14ac:dyDescent="0.25"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</row>
    <row r="158" spans="27:39" ht="15" customHeight="1" x14ac:dyDescent="0.25"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</row>
    <row r="159" spans="27:39" ht="15" customHeight="1" x14ac:dyDescent="0.25"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</row>
    <row r="160" spans="27:39" ht="15" customHeight="1" x14ac:dyDescent="0.25"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</row>
    <row r="161" spans="2:43" ht="15" customHeight="1" x14ac:dyDescent="0.2"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</row>
    <row r="162" spans="2:43" ht="15" customHeight="1" x14ac:dyDescent="0.2"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</row>
    <row r="163" spans="2:43" ht="15" customHeight="1" x14ac:dyDescent="0.2"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</row>
    <row r="164" spans="2:43" ht="15" customHeight="1" x14ac:dyDescent="0.2"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</row>
    <row r="165" spans="2:43" ht="15" customHeight="1" x14ac:dyDescent="0.2"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</row>
    <row r="166" spans="2:43" ht="15" customHeight="1" x14ac:dyDescent="0.2"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</row>
    <row r="167" spans="2:43" ht="15" customHeight="1" x14ac:dyDescent="0.2"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</row>
    <row r="168" spans="2:43" ht="15" customHeight="1" x14ac:dyDescent="0.2"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</row>
    <row r="169" spans="2:43" ht="15" customHeight="1" x14ac:dyDescent="0.2"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</row>
    <row r="170" spans="2:43" ht="15" customHeight="1" x14ac:dyDescent="0.2"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</row>
    <row r="171" spans="2:43" ht="15" customHeight="1" x14ac:dyDescent="0.2"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</row>
    <row r="172" spans="2:43" ht="15" customHeight="1" x14ac:dyDescent="0.2"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</row>
  </sheetData>
  <sortState ref="AG29:AH33">
    <sortCondition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53</v>
      </c>
      <c r="F1" s="151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1"/>
      <c r="AB1" s="151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54</v>
      </c>
      <c r="C2" s="70"/>
      <c r="D2" s="71"/>
      <c r="E2" s="13" t="s">
        <v>13</v>
      </c>
      <c r="F2" s="14"/>
      <c r="G2" s="14"/>
      <c r="H2" s="14"/>
      <c r="I2" s="20"/>
      <c r="J2" s="15"/>
      <c r="K2" s="114"/>
      <c r="L2" s="22" t="s">
        <v>133</v>
      </c>
      <c r="M2" s="14"/>
      <c r="N2" s="14"/>
      <c r="O2" s="21"/>
      <c r="P2" s="19"/>
      <c r="Q2" s="22" t="s">
        <v>134</v>
      </c>
      <c r="R2" s="14"/>
      <c r="S2" s="14"/>
      <c r="T2" s="14"/>
      <c r="U2" s="20"/>
      <c r="V2" s="21"/>
      <c r="W2" s="19"/>
      <c r="X2" s="152" t="s">
        <v>135</v>
      </c>
      <c r="Y2" s="153"/>
      <c r="Z2" s="154"/>
      <c r="AA2" s="13" t="s">
        <v>13</v>
      </c>
      <c r="AB2" s="14"/>
      <c r="AC2" s="14"/>
      <c r="AD2" s="14"/>
      <c r="AE2" s="20"/>
      <c r="AF2" s="15"/>
      <c r="AG2" s="114"/>
      <c r="AH2" s="22" t="s">
        <v>136</v>
      </c>
      <c r="AI2" s="14"/>
      <c r="AJ2" s="14"/>
      <c r="AK2" s="21"/>
      <c r="AL2" s="19"/>
      <c r="AM2" s="22" t="s">
        <v>134</v>
      </c>
      <c r="AN2" s="14"/>
      <c r="AO2" s="14"/>
      <c r="AP2" s="14"/>
      <c r="AQ2" s="20"/>
      <c r="AR2" s="21"/>
      <c r="AS2" s="15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1997</v>
      </c>
      <c r="C4" s="29" t="s">
        <v>47</v>
      </c>
      <c r="D4" s="40" t="s">
        <v>36</v>
      </c>
      <c r="E4" s="29">
        <v>22</v>
      </c>
      <c r="F4" s="29">
        <v>0</v>
      </c>
      <c r="G4" s="29">
        <v>11</v>
      </c>
      <c r="H4" s="29">
        <v>6</v>
      </c>
      <c r="I4" s="29">
        <v>68</v>
      </c>
      <c r="J4" s="142"/>
      <c r="K4" s="28"/>
      <c r="L4" s="95"/>
      <c r="M4" s="18"/>
      <c r="N4" s="18"/>
      <c r="O4" s="18"/>
      <c r="P4" s="23"/>
      <c r="Q4" s="29"/>
      <c r="R4" s="29"/>
      <c r="S4" s="30"/>
      <c r="T4" s="29"/>
      <c r="U4" s="29"/>
      <c r="V4" s="156"/>
      <c r="W4" s="28"/>
      <c r="X4" s="29"/>
      <c r="Y4" s="32"/>
      <c r="Z4" s="40"/>
      <c r="AA4" s="29"/>
      <c r="AB4" s="29"/>
      <c r="AC4" s="29"/>
      <c r="AD4" s="30"/>
      <c r="AE4" s="29"/>
      <c r="AF4" s="142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57"/>
      <c r="AS4" s="14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79" t="s">
        <v>137</v>
      </c>
      <c r="C5" s="83"/>
      <c r="D5" s="82"/>
      <c r="E5" s="81">
        <f>SUM(E4:E4)</f>
        <v>22</v>
      </c>
      <c r="F5" s="81">
        <f>SUM(F4:F4)</f>
        <v>0</v>
      </c>
      <c r="G5" s="81">
        <f>SUM(G4:G4)</f>
        <v>11</v>
      </c>
      <c r="H5" s="81">
        <f>SUM(H4:H4)</f>
        <v>6</v>
      </c>
      <c r="I5" s="81">
        <f>SUM(I4:I4)</f>
        <v>68</v>
      </c>
      <c r="J5" s="158">
        <v>0</v>
      </c>
      <c r="K5" s="114">
        <f>SUM(K4:K4)</f>
        <v>0</v>
      </c>
      <c r="L5" s="22"/>
      <c r="M5" s="20"/>
      <c r="N5" s="145"/>
      <c r="O5" s="146"/>
      <c r="P5" s="23"/>
      <c r="Q5" s="81">
        <f>SUM(Q4:Q4)</f>
        <v>0</v>
      </c>
      <c r="R5" s="81">
        <f>SUM(R4:R4)</f>
        <v>0</v>
      </c>
      <c r="S5" s="81">
        <f>SUM(S4:S4)</f>
        <v>0</v>
      </c>
      <c r="T5" s="81">
        <f>SUM(T4:T4)</f>
        <v>0</v>
      </c>
      <c r="U5" s="81">
        <f>SUM(U4:U4)</f>
        <v>0</v>
      </c>
      <c r="V5" s="39">
        <v>0</v>
      </c>
      <c r="W5" s="114">
        <f>SUM(W4:W4)</f>
        <v>0</v>
      </c>
      <c r="X5" s="16" t="s">
        <v>137</v>
      </c>
      <c r="Y5" s="17"/>
      <c r="Z5" s="15"/>
      <c r="AA5" s="81">
        <f>SUM(AA4:AA4)</f>
        <v>0</v>
      </c>
      <c r="AB5" s="81">
        <f>SUM(AB4:AB4)</f>
        <v>0</v>
      </c>
      <c r="AC5" s="81">
        <f>SUM(AC4:AC4)</f>
        <v>0</v>
      </c>
      <c r="AD5" s="81">
        <f>SUM(AD4:AD4)</f>
        <v>0</v>
      </c>
      <c r="AE5" s="81">
        <f>SUM(AE4:AE4)</f>
        <v>0</v>
      </c>
      <c r="AF5" s="158">
        <v>0</v>
      </c>
      <c r="AG5" s="114">
        <f>SUM(AG4:AG4)</f>
        <v>0</v>
      </c>
      <c r="AH5" s="22"/>
      <c r="AI5" s="20"/>
      <c r="AJ5" s="145"/>
      <c r="AK5" s="146"/>
      <c r="AL5" s="23"/>
      <c r="AM5" s="81">
        <f>SUM(AM4:AM4)</f>
        <v>0</v>
      </c>
      <c r="AN5" s="81">
        <f>SUM(AN4:AN4)</f>
        <v>0</v>
      </c>
      <c r="AO5" s="81">
        <f>SUM(AO4:AO4)</f>
        <v>0</v>
      </c>
      <c r="AP5" s="81">
        <f>SUM(AP4:AP4)</f>
        <v>0</v>
      </c>
      <c r="AQ5" s="81">
        <f>SUM(AQ4:AQ4)</f>
        <v>0</v>
      </c>
      <c r="AR5" s="158">
        <v>0</v>
      </c>
      <c r="AS5" s="155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8"/>
      <c r="L6" s="23"/>
      <c r="M6" s="23"/>
      <c r="N6" s="23"/>
      <c r="O6" s="23"/>
      <c r="P6" s="42"/>
      <c r="Q6" s="42"/>
      <c r="R6" s="45"/>
      <c r="S6" s="42"/>
      <c r="T6" s="42"/>
      <c r="U6" s="23"/>
      <c r="V6" s="23"/>
      <c r="W6" s="28"/>
      <c r="X6" s="42"/>
      <c r="Y6" s="42"/>
      <c r="Z6" s="42"/>
      <c r="AA6" s="42"/>
      <c r="AB6" s="42"/>
      <c r="AC6" s="42"/>
      <c r="AD6" s="42"/>
      <c r="AE6" s="42"/>
      <c r="AF6" s="43"/>
      <c r="AG6" s="28"/>
      <c r="AH6" s="23"/>
      <c r="AI6" s="23"/>
      <c r="AJ6" s="23"/>
      <c r="AK6" s="23"/>
      <c r="AL6" s="42"/>
      <c r="AM6" s="42"/>
      <c r="AN6" s="45"/>
      <c r="AO6" s="42"/>
      <c r="AP6" s="42"/>
      <c r="AQ6" s="23"/>
      <c r="AR6" s="23"/>
      <c r="AS6" s="2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59" t="s">
        <v>138</v>
      </c>
      <c r="C7" s="160"/>
      <c r="D7" s="161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27</v>
      </c>
      <c r="M7" s="18" t="s">
        <v>28</v>
      </c>
      <c r="N7" s="18" t="s">
        <v>139</v>
      </c>
      <c r="O7" s="18" t="s">
        <v>140</v>
      </c>
      <c r="Q7" s="45"/>
      <c r="R7" s="45" t="s">
        <v>49</v>
      </c>
      <c r="S7" s="45"/>
      <c r="T7" s="150" t="s">
        <v>50</v>
      </c>
      <c r="U7" s="23"/>
      <c r="V7" s="28"/>
      <c r="W7" s="28"/>
      <c r="X7" s="162"/>
      <c r="Y7" s="162"/>
      <c r="Z7" s="162"/>
      <c r="AA7" s="162"/>
      <c r="AB7" s="162"/>
      <c r="AC7" s="45"/>
      <c r="AD7" s="45"/>
      <c r="AE7" s="45"/>
      <c r="AF7" s="42"/>
      <c r="AG7" s="42"/>
      <c r="AH7" s="42"/>
      <c r="AI7" s="42"/>
      <c r="AJ7" s="42"/>
      <c r="AK7" s="42"/>
      <c r="AM7" s="28"/>
      <c r="AN7" s="162"/>
      <c r="AO7" s="162"/>
      <c r="AP7" s="162"/>
      <c r="AQ7" s="162"/>
      <c r="AR7" s="162"/>
      <c r="AS7" s="16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7" t="s">
        <v>12</v>
      </c>
      <c r="C8" s="12"/>
      <c r="D8" s="49"/>
      <c r="E8" s="163">
        <v>281</v>
      </c>
      <c r="F8" s="163">
        <v>13</v>
      </c>
      <c r="G8" s="163">
        <v>191</v>
      </c>
      <c r="H8" s="163">
        <v>108</v>
      </c>
      <c r="I8" s="163">
        <v>1010</v>
      </c>
      <c r="J8" s="164">
        <v>0.50900000000000001</v>
      </c>
      <c r="K8" s="42">
        <f>PRODUCT(I8/J8)</f>
        <v>1984.2829076620824</v>
      </c>
      <c r="L8" s="165">
        <f>PRODUCT((F8+G8)/E8)</f>
        <v>0.72597864768683273</v>
      </c>
      <c r="M8" s="165">
        <f>PRODUCT(H8/E8)</f>
        <v>0.38434163701067614</v>
      </c>
      <c r="N8" s="165">
        <f>PRODUCT((F8+G8+H8)/E8)</f>
        <v>1.1103202846975089</v>
      </c>
      <c r="O8" s="165">
        <f>PRODUCT(I8/E8)</f>
        <v>3.5943060498220643</v>
      </c>
      <c r="Q8" s="45"/>
      <c r="R8" s="45"/>
      <c r="S8" s="45"/>
      <c r="T8" s="150" t="s">
        <v>51</v>
      </c>
      <c r="U8" s="42"/>
      <c r="V8" s="42"/>
      <c r="W8" s="4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66" t="s">
        <v>54</v>
      </c>
      <c r="C9" s="167"/>
      <c r="D9" s="168"/>
      <c r="E9" s="163">
        <f>PRODUCT(E5+Q5)</f>
        <v>22</v>
      </c>
      <c r="F9" s="163">
        <f>PRODUCT(F5+R5)</f>
        <v>0</v>
      </c>
      <c r="G9" s="163">
        <f>PRODUCT(G5+S5)</f>
        <v>11</v>
      </c>
      <c r="H9" s="163">
        <f>PRODUCT(H5+T5)</f>
        <v>6</v>
      </c>
      <c r="I9" s="163">
        <f>PRODUCT(I5+U5)</f>
        <v>68</v>
      </c>
      <c r="J9" s="164">
        <v>0</v>
      </c>
      <c r="K9" s="42">
        <f>PRODUCT(K5+W5)</f>
        <v>0</v>
      </c>
      <c r="L9" s="165">
        <f>PRODUCT((F9+G9)/E9)</f>
        <v>0.5</v>
      </c>
      <c r="M9" s="165">
        <f>PRODUCT(H9/E9)</f>
        <v>0.27272727272727271</v>
      </c>
      <c r="N9" s="165">
        <f>PRODUCT((F9+G9+H9)/E9)</f>
        <v>0.77272727272727271</v>
      </c>
      <c r="O9" s="165">
        <f>PRODUCT(I9/E9)</f>
        <v>3.0909090909090908</v>
      </c>
      <c r="Q9" s="45"/>
      <c r="R9" s="45"/>
      <c r="S9" s="45"/>
      <c r="T9" s="150" t="s">
        <v>52</v>
      </c>
      <c r="U9" s="42"/>
      <c r="V9" s="42"/>
      <c r="W9" s="42"/>
      <c r="X9" s="42"/>
      <c r="Y9" s="42"/>
      <c r="Z9" s="42"/>
      <c r="AA9" s="42"/>
      <c r="AB9" s="42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69" t="s">
        <v>135</v>
      </c>
      <c r="C10" s="170"/>
      <c r="D10" s="171"/>
      <c r="E10" s="163">
        <f>PRODUCT(AA5+AM5)</f>
        <v>0</v>
      </c>
      <c r="F10" s="163">
        <f>PRODUCT(AB5+AN5)</f>
        <v>0</v>
      </c>
      <c r="G10" s="163">
        <f>PRODUCT(AC5+AO5)</f>
        <v>0</v>
      </c>
      <c r="H10" s="163">
        <f>PRODUCT(AD5+AP5)</f>
        <v>0</v>
      </c>
      <c r="I10" s="163">
        <f>PRODUCT(AE5+AQ5)</f>
        <v>0</v>
      </c>
      <c r="J10" s="164">
        <v>0</v>
      </c>
      <c r="K10" s="23">
        <f>PRODUCT(AG5+AS5)</f>
        <v>0</v>
      </c>
      <c r="L10" s="165">
        <v>0</v>
      </c>
      <c r="M10" s="165">
        <v>0</v>
      </c>
      <c r="N10" s="165">
        <v>0</v>
      </c>
      <c r="O10" s="165"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2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72" t="s">
        <v>137</v>
      </c>
      <c r="C11" s="108"/>
      <c r="D11" s="173"/>
      <c r="E11" s="163">
        <f>SUM(E8:E10)</f>
        <v>303</v>
      </c>
      <c r="F11" s="163">
        <f t="shared" ref="F11:I11" si="0">SUM(F8:F10)</f>
        <v>13</v>
      </c>
      <c r="G11" s="163">
        <f t="shared" si="0"/>
        <v>202</v>
      </c>
      <c r="H11" s="163">
        <f t="shared" si="0"/>
        <v>114</v>
      </c>
      <c r="I11" s="163">
        <f t="shared" si="0"/>
        <v>1078</v>
      </c>
      <c r="J11" s="164">
        <v>0</v>
      </c>
      <c r="K11" s="42">
        <f>SUM(K8:K10)</f>
        <v>1984.2829076620824</v>
      </c>
      <c r="L11" s="165">
        <f>PRODUCT((F11+G11)/E11)</f>
        <v>0.70957095709570961</v>
      </c>
      <c r="M11" s="165">
        <f>PRODUCT(H11/E11)</f>
        <v>0.37623762376237624</v>
      </c>
      <c r="N11" s="165">
        <f>PRODUCT((F11+G11+H11)/E11)</f>
        <v>1.0858085808580857</v>
      </c>
      <c r="O11" s="165">
        <f>PRODUCT(I11/281)</f>
        <v>3.8362989323843415</v>
      </c>
      <c r="Q11" s="23"/>
      <c r="R11" s="23"/>
      <c r="S11" s="23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3"/>
      <c r="F12" s="23"/>
      <c r="G12" s="23"/>
      <c r="H12" s="23"/>
      <c r="I12" s="23"/>
      <c r="J12" s="42"/>
      <c r="K12" s="42"/>
      <c r="L12" s="23"/>
      <c r="M12" s="23"/>
      <c r="N12" s="23"/>
      <c r="O12" s="23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3"/>
      <c r="R84" s="23"/>
      <c r="S84" s="23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23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3"/>
      <c r="AL176" s="23"/>
    </row>
    <row r="177" spans="12:38" x14ac:dyDescent="0.25">
      <c r="R177" s="28"/>
      <c r="S177" s="28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8"/>
      <c r="S178" s="28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85546875" style="66" customWidth="1"/>
    <col min="3" max="3" width="21.5703125" style="65" customWidth="1"/>
    <col min="4" max="4" width="10.5703125" style="112" customWidth="1"/>
    <col min="5" max="5" width="8" style="112" customWidth="1"/>
    <col min="6" max="6" width="0.7109375" style="28" customWidth="1"/>
    <col min="7" max="11" width="5.28515625" style="65" customWidth="1"/>
    <col min="12" max="12" width="7.28515625" style="65" customWidth="1"/>
    <col min="13" max="16" width="5.28515625" style="65" customWidth="1"/>
    <col min="17" max="21" width="6.7109375" style="136" customWidth="1"/>
    <col min="22" max="22" width="10.42578125" style="65" customWidth="1"/>
    <col min="23" max="23" width="19.5703125" style="112" customWidth="1"/>
    <col min="24" max="24" width="9.7109375" style="65" customWidth="1"/>
    <col min="25" max="30" width="9.140625" style="11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9.57031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9.57031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9.57031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9.57031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9.57031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9.57031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9.57031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9.57031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9.57031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9.57031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9.57031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9.57031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9.57031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9.57031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9.57031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9.57031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9.57031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9.57031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9.57031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9.57031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9.57031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9.57031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9.57031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9.57031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9.57031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9.57031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9.57031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9.57031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9.57031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9.57031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9.57031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9.57031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9.57031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9.57031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9.57031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9.57031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9.57031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9.57031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9.57031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9.57031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9.57031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9.57031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9.57031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9.57031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9.57031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9.57031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9.57031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9.57031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9.57031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9.57031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9.57031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9.57031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9.57031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9.57031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9.57031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9.57031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9.57031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9.57031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9.57031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9.57031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9.57031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9.57031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9.5703125" customWidth="1"/>
    <col min="16152" max="16152" width="9.7109375" customWidth="1"/>
  </cols>
  <sheetData>
    <row r="1" spans="1:30" ht="18.75" x14ac:dyDescent="0.3">
      <c r="A1" s="1"/>
      <c r="B1" s="116" t="s">
        <v>87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9"/>
      <c r="R1" s="129"/>
      <c r="S1" s="129"/>
      <c r="T1" s="129"/>
      <c r="U1" s="129"/>
      <c r="V1" s="70"/>
      <c r="W1" s="73"/>
      <c r="X1" s="37"/>
      <c r="Y1" s="74"/>
      <c r="Z1" s="74"/>
      <c r="AA1" s="74"/>
      <c r="AB1" s="74"/>
      <c r="AC1" s="74"/>
      <c r="AD1" s="74"/>
    </row>
    <row r="2" spans="1:30" ht="15.75" x14ac:dyDescent="0.25">
      <c r="A2" s="1"/>
      <c r="B2" s="75" t="s">
        <v>34</v>
      </c>
      <c r="C2" s="5" t="s">
        <v>53</v>
      </c>
      <c r="D2" s="76"/>
      <c r="E2" s="11"/>
      <c r="F2" s="77"/>
      <c r="G2" s="76"/>
      <c r="H2" s="11"/>
      <c r="I2" s="11"/>
      <c r="J2" s="11"/>
      <c r="K2" s="11"/>
      <c r="L2" s="11"/>
      <c r="M2" s="11"/>
      <c r="N2" s="11"/>
      <c r="O2" s="11"/>
      <c r="P2" s="11"/>
      <c r="Q2" s="130"/>
      <c r="R2" s="130"/>
      <c r="S2" s="130"/>
      <c r="T2" s="130"/>
      <c r="U2" s="130"/>
      <c r="V2" s="11"/>
      <c r="W2" s="76"/>
      <c r="X2" s="30"/>
      <c r="Y2" s="74"/>
      <c r="Z2" s="74"/>
      <c r="AA2" s="74"/>
      <c r="AB2" s="74"/>
      <c r="AC2" s="74"/>
      <c r="AD2" s="74"/>
    </row>
    <row r="3" spans="1:30" x14ac:dyDescent="0.25">
      <c r="A3" s="1"/>
      <c r="B3" s="78" t="s">
        <v>55</v>
      </c>
      <c r="C3" s="22" t="s">
        <v>56</v>
      </c>
      <c r="D3" s="79" t="s">
        <v>57</v>
      </c>
      <c r="E3" s="80" t="s">
        <v>1</v>
      </c>
      <c r="F3" s="128"/>
      <c r="G3" s="81" t="s">
        <v>58</v>
      </c>
      <c r="H3" s="82" t="s">
        <v>59</v>
      </c>
      <c r="I3" s="82" t="s">
        <v>32</v>
      </c>
      <c r="J3" s="17" t="s">
        <v>60</v>
      </c>
      <c r="K3" s="83" t="s">
        <v>61</v>
      </c>
      <c r="L3" s="83" t="s">
        <v>62</v>
      </c>
      <c r="M3" s="81" t="s">
        <v>63</v>
      </c>
      <c r="N3" s="81" t="s">
        <v>31</v>
      </c>
      <c r="O3" s="82" t="s">
        <v>64</v>
      </c>
      <c r="P3" s="81" t="s">
        <v>59</v>
      </c>
      <c r="Q3" s="131" t="s">
        <v>17</v>
      </c>
      <c r="R3" s="131">
        <v>1</v>
      </c>
      <c r="S3" s="131">
        <v>2</v>
      </c>
      <c r="T3" s="131">
        <v>3</v>
      </c>
      <c r="U3" s="131" t="s">
        <v>65</v>
      </c>
      <c r="V3" s="17" t="s">
        <v>22</v>
      </c>
      <c r="W3" s="16" t="s">
        <v>66</v>
      </c>
      <c r="X3" s="16" t="s">
        <v>67</v>
      </c>
      <c r="Y3" s="74"/>
      <c r="Z3" s="74"/>
      <c r="AA3" s="74"/>
      <c r="AB3" s="74"/>
      <c r="AC3" s="74"/>
      <c r="AD3" s="74"/>
    </row>
    <row r="4" spans="1:30" x14ac:dyDescent="0.25">
      <c r="A4" s="9"/>
      <c r="B4" s="84" t="s">
        <v>68</v>
      </c>
      <c r="C4" s="85" t="s">
        <v>69</v>
      </c>
      <c r="D4" s="86" t="s">
        <v>70</v>
      </c>
      <c r="E4" s="87" t="s">
        <v>36</v>
      </c>
      <c r="F4" s="93"/>
      <c r="G4" s="88"/>
      <c r="H4" s="88"/>
      <c r="I4" s="89">
        <v>1</v>
      </c>
      <c r="J4" s="90" t="s">
        <v>71</v>
      </c>
      <c r="K4" s="90">
        <v>7</v>
      </c>
      <c r="L4" s="90"/>
      <c r="M4" s="90">
        <v>1</v>
      </c>
      <c r="N4" s="90"/>
      <c r="O4" s="88"/>
      <c r="P4" s="89"/>
      <c r="Q4" s="119" t="s">
        <v>90</v>
      </c>
      <c r="R4" s="120" t="s">
        <v>91</v>
      </c>
      <c r="S4" s="120" t="s">
        <v>91</v>
      </c>
      <c r="T4" s="120" t="s">
        <v>92</v>
      </c>
      <c r="U4" s="120"/>
      <c r="V4" s="91">
        <v>0.5</v>
      </c>
      <c r="W4" s="85" t="s">
        <v>72</v>
      </c>
      <c r="X4" s="115">
        <v>6187</v>
      </c>
      <c r="Y4" s="74"/>
      <c r="Z4" s="74"/>
      <c r="AA4" s="74"/>
      <c r="AB4" s="74"/>
      <c r="AC4" s="74"/>
      <c r="AD4" s="74"/>
    </row>
    <row r="5" spans="1:30" x14ac:dyDescent="0.25">
      <c r="A5" s="96"/>
      <c r="B5" s="97" t="s">
        <v>73</v>
      </c>
      <c r="C5" s="98" t="s">
        <v>74</v>
      </c>
      <c r="D5" s="99"/>
      <c r="E5" s="68"/>
      <c r="F5" s="100"/>
      <c r="G5" s="101"/>
      <c r="H5" s="99"/>
      <c r="I5" s="99"/>
      <c r="J5" s="99"/>
      <c r="K5" s="98"/>
      <c r="L5" s="98"/>
      <c r="M5" s="98"/>
      <c r="N5" s="98"/>
      <c r="O5" s="98"/>
      <c r="P5" s="98"/>
      <c r="Q5" s="132"/>
      <c r="R5" s="132"/>
      <c r="S5" s="132"/>
      <c r="T5" s="132"/>
      <c r="U5" s="132"/>
      <c r="V5" s="102"/>
      <c r="W5" s="102"/>
      <c r="X5" s="103"/>
      <c r="Y5" s="74"/>
      <c r="Z5" s="104"/>
      <c r="AA5" s="104"/>
      <c r="AB5" s="104"/>
      <c r="AC5" s="74"/>
      <c r="AD5" s="74"/>
    </row>
    <row r="6" spans="1:30" x14ac:dyDescent="0.25">
      <c r="A6" s="96"/>
      <c r="B6" s="105"/>
      <c r="C6" s="106"/>
      <c r="D6" s="107"/>
      <c r="E6" s="108"/>
      <c r="F6" s="108"/>
      <c r="G6" s="109"/>
      <c r="H6" s="106"/>
      <c r="I6" s="106"/>
      <c r="J6" s="106"/>
      <c r="K6" s="106"/>
      <c r="L6" s="106"/>
      <c r="M6" s="106"/>
      <c r="N6" s="106"/>
      <c r="O6" s="106"/>
      <c r="P6" s="106"/>
      <c r="Q6" s="109"/>
      <c r="R6" s="109"/>
      <c r="S6" s="109"/>
      <c r="T6" s="109"/>
      <c r="U6" s="109"/>
      <c r="V6" s="106"/>
      <c r="W6" s="106"/>
      <c r="X6" s="110"/>
      <c r="Y6" s="45"/>
      <c r="Z6" s="42"/>
      <c r="AA6" s="23"/>
      <c r="AB6" s="23"/>
      <c r="AC6" s="74"/>
      <c r="AD6" s="74"/>
    </row>
    <row r="7" spans="1:30" x14ac:dyDescent="0.25">
      <c r="A7" s="1"/>
      <c r="B7" s="78" t="s">
        <v>75</v>
      </c>
      <c r="C7" s="22" t="s">
        <v>56</v>
      </c>
      <c r="D7" s="79" t="s">
        <v>57</v>
      </c>
      <c r="E7" s="80" t="s">
        <v>1</v>
      </c>
      <c r="F7" s="23"/>
      <c r="G7" s="81" t="s">
        <v>58</v>
      </c>
      <c r="H7" s="82" t="s">
        <v>59</v>
      </c>
      <c r="I7" s="82" t="s">
        <v>32</v>
      </c>
      <c r="J7" s="17" t="s">
        <v>60</v>
      </c>
      <c r="K7" s="83" t="s">
        <v>61</v>
      </c>
      <c r="L7" s="83" t="s">
        <v>62</v>
      </c>
      <c r="M7" s="81" t="s">
        <v>63</v>
      </c>
      <c r="N7" s="81" t="s">
        <v>31</v>
      </c>
      <c r="O7" s="82" t="s">
        <v>64</v>
      </c>
      <c r="P7" s="81" t="s">
        <v>59</v>
      </c>
      <c r="Q7" s="131" t="s">
        <v>17</v>
      </c>
      <c r="R7" s="131">
        <v>1</v>
      </c>
      <c r="S7" s="131">
        <v>2</v>
      </c>
      <c r="T7" s="131">
        <v>3</v>
      </c>
      <c r="U7" s="131" t="s">
        <v>65</v>
      </c>
      <c r="V7" s="17" t="s">
        <v>22</v>
      </c>
      <c r="W7" s="16" t="s">
        <v>66</v>
      </c>
      <c r="X7" s="16" t="s">
        <v>67</v>
      </c>
      <c r="Y7" s="74"/>
      <c r="Z7" s="74"/>
      <c r="AA7" s="74"/>
      <c r="AB7" s="74"/>
      <c r="AC7" s="74"/>
      <c r="AD7" s="74"/>
    </row>
    <row r="8" spans="1:30" x14ac:dyDescent="0.25">
      <c r="A8" s="9"/>
      <c r="B8" s="84" t="s">
        <v>76</v>
      </c>
      <c r="C8" s="85" t="s">
        <v>77</v>
      </c>
      <c r="D8" s="86" t="s">
        <v>70</v>
      </c>
      <c r="E8" s="87" t="s">
        <v>36</v>
      </c>
      <c r="F8" s="93"/>
      <c r="G8" s="88"/>
      <c r="H8" s="89"/>
      <c r="I8" s="88">
        <v>1</v>
      </c>
      <c r="J8" s="90"/>
      <c r="K8" s="90"/>
      <c r="L8" s="90"/>
      <c r="M8" s="90">
        <v>1</v>
      </c>
      <c r="N8" s="88"/>
      <c r="O8" s="89"/>
      <c r="P8" s="88"/>
      <c r="Q8" s="120"/>
      <c r="R8" s="120"/>
      <c r="S8" s="120"/>
      <c r="T8" s="120"/>
      <c r="U8" s="120"/>
      <c r="V8" s="91"/>
      <c r="W8" s="86" t="s">
        <v>78</v>
      </c>
      <c r="X8" s="88">
        <v>263</v>
      </c>
      <c r="Y8" s="74"/>
      <c r="Z8" s="74"/>
      <c r="AA8" s="74"/>
      <c r="AB8" s="74"/>
      <c r="AC8" s="74"/>
      <c r="AD8" s="74"/>
    </row>
    <row r="9" spans="1:30" x14ac:dyDescent="0.25">
      <c r="A9" s="96"/>
      <c r="B9" s="105"/>
      <c r="C9" s="106"/>
      <c r="D9" s="107"/>
      <c r="E9" s="108"/>
      <c r="F9" s="108"/>
      <c r="G9" s="109"/>
      <c r="H9" s="106"/>
      <c r="I9" s="106"/>
      <c r="J9" s="106"/>
      <c r="K9" s="106"/>
      <c r="L9" s="106"/>
      <c r="M9" s="106"/>
      <c r="N9" s="106"/>
      <c r="O9" s="106"/>
      <c r="P9" s="106"/>
      <c r="Q9" s="109"/>
      <c r="R9" s="109"/>
      <c r="S9" s="109"/>
      <c r="T9" s="109"/>
      <c r="U9" s="109"/>
      <c r="V9" s="106"/>
      <c r="W9" s="106"/>
      <c r="X9" s="110"/>
      <c r="Y9" s="45"/>
      <c r="Z9" s="42"/>
      <c r="AA9" s="23"/>
      <c r="AB9" s="23"/>
      <c r="AC9" s="74"/>
      <c r="AD9" s="74"/>
    </row>
    <row r="10" spans="1:30" x14ac:dyDescent="0.25">
      <c r="A10" s="1"/>
      <c r="B10" s="78" t="s">
        <v>79</v>
      </c>
      <c r="C10" s="22" t="s">
        <v>56</v>
      </c>
      <c r="D10" s="79" t="s">
        <v>57</v>
      </c>
      <c r="E10" s="80" t="s">
        <v>1</v>
      </c>
      <c r="F10" s="23"/>
      <c r="G10" s="81" t="s">
        <v>58</v>
      </c>
      <c r="H10" s="82" t="s">
        <v>59</v>
      </c>
      <c r="I10" s="82" t="s">
        <v>32</v>
      </c>
      <c r="J10" s="17" t="s">
        <v>60</v>
      </c>
      <c r="K10" s="83" t="s">
        <v>61</v>
      </c>
      <c r="L10" s="83" t="s">
        <v>62</v>
      </c>
      <c r="M10" s="81" t="s">
        <v>63</v>
      </c>
      <c r="N10" s="81" t="s">
        <v>31</v>
      </c>
      <c r="O10" s="82" t="s">
        <v>64</v>
      </c>
      <c r="P10" s="81" t="s">
        <v>59</v>
      </c>
      <c r="Q10" s="131" t="s">
        <v>17</v>
      </c>
      <c r="R10" s="131">
        <v>1</v>
      </c>
      <c r="S10" s="131">
        <v>2</v>
      </c>
      <c r="T10" s="131">
        <v>3</v>
      </c>
      <c r="U10" s="131" t="s">
        <v>65</v>
      </c>
      <c r="V10" s="17" t="s">
        <v>22</v>
      </c>
      <c r="W10" s="16" t="s">
        <v>66</v>
      </c>
      <c r="X10" s="16" t="s">
        <v>67</v>
      </c>
      <c r="Y10" s="74"/>
      <c r="Z10" s="74"/>
      <c r="AA10" s="74"/>
      <c r="AB10" s="74"/>
      <c r="AC10" s="74"/>
      <c r="AD10" s="74"/>
    </row>
    <row r="11" spans="1:30" x14ac:dyDescent="0.25">
      <c r="A11" s="9"/>
      <c r="B11" s="84" t="s">
        <v>80</v>
      </c>
      <c r="C11" s="85" t="s">
        <v>81</v>
      </c>
      <c r="D11" s="86" t="s">
        <v>70</v>
      </c>
      <c r="E11" s="117" t="s">
        <v>36</v>
      </c>
      <c r="F11" s="72"/>
      <c r="G11" s="88"/>
      <c r="H11" s="89">
        <v>1</v>
      </c>
      <c r="I11" s="88"/>
      <c r="J11" s="90"/>
      <c r="K11" s="90" t="s">
        <v>88</v>
      </c>
      <c r="L11" s="90"/>
      <c r="M11" s="90">
        <v>1</v>
      </c>
      <c r="N11" s="88"/>
      <c r="O11" s="89"/>
      <c r="P11" s="88"/>
      <c r="Q11" s="120" t="s">
        <v>94</v>
      </c>
      <c r="R11" s="120"/>
      <c r="S11" s="120"/>
      <c r="T11" s="120" t="s">
        <v>92</v>
      </c>
      <c r="U11" s="120" t="s">
        <v>91</v>
      </c>
      <c r="V11" s="118">
        <v>0.5</v>
      </c>
      <c r="W11" s="84" t="s">
        <v>82</v>
      </c>
      <c r="X11" s="88">
        <v>450</v>
      </c>
      <c r="Y11" s="74"/>
      <c r="Z11" s="74"/>
      <c r="AA11" s="74"/>
      <c r="AB11" s="74"/>
      <c r="AC11" s="74"/>
      <c r="AD11" s="74"/>
    </row>
    <row r="12" spans="1:30" x14ac:dyDescent="0.25">
      <c r="A12" s="9"/>
      <c r="B12" s="84" t="s">
        <v>83</v>
      </c>
      <c r="C12" s="85" t="s">
        <v>84</v>
      </c>
      <c r="D12" s="86" t="s">
        <v>70</v>
      </c>
      <c r="E12" s="117" t="s">
        <v>36</v>
      </c>
      <c r="F12" s="114"/>
      <c r="G12" s="88"/>
      <c r="H12" s="89"/>
      <c r="I12" s="88">
        <v>1</v>
      </c>
      <c r="J12" s="90" t="s">
        <v>89</v>
      </c>
      <c r="K12" s="90">
        <v>4</v>
      </c>
      <c r="L12" s="90" t="s">
        <v>86</v>
      </c>
      <c r="M12" s="90">
        <v>1</v>
      </c>
      <c r="N12" s="88"/>
      <c r="O12" s="89">
        <v>1</v>
      </c>
      <c r="P12" s="88">
        <v>1</v>
      </c>
      <c r="Q12" s="120" t="s">
        <v>93</v>
      </c>
      <c r="R12" s="120" t="s">
        <v>97</v>
      </c>
      <c r="S12" s="120" t="s">
        <v>97</v>
      </c>
      <c r="T12" s="120" t="s">
        <v>96</v>
      </c>
      <c r="U12" s="120" t="s">
        <v>97</v>
      </c>
      <c r="V12" s="91">
        <v>0.875</v>
      </c>
      <c r="W12" s="84" t="s">
        <v>85</v>
      </c>
      <c r="X12" s="88">
        <v>600</v>
      </c>
      <c r="Y12" s="74"/>
      <c r="Z12" s="74"/>
      <c r="AA12" s="74"/>
      <c r="AB12" s="74"/>
      <c r="AC12" s="74"/>
      <c r="AD12" s="74"/>
    </row>
    <row r="13" spans="1:30" x14ac:dyDescent="0.25">
      <c r="A13" s="9"/>
      <c r="B13" s="22" t="s">
        <v>7</v>
      </c>
      <c r="C13" s="17"/>
      <c r="D13" s="16"/>
      <c r="E13" s="92"/>
      <c r="F13" s="93"/>
      <c r="G13" s="18"/>
      <c r="H13" s="18">
        <v>1</v>
      </c>
      <c r="I13" s="18">
        <f>SUM(I12:I12)</f>
        <v>1</v>
      </c>
      <c r="J13" s="17"/>
      <c r="K13" s="17"/>
      <c r="L13" s="17"/>
      <c r="M13" s="18">
        <f t="shared" ref="M13:P13" si="0">SUM(M12:M12)</f>
        <v>1</v>
      </c>
      <c r="N13" s="18"/>
      <c r="O13" s="18">
        <f t="shared" si="0"/>
        <v>1</v>
      </c>
      <c r="P13" s="18">
        <f t="shared" si="0"/>
        <v>1</v>
      </c>
      <c r="Q13" s="95" t="s">
        <v>95</v>
      </c>
      <c r="R13" s="95" t="s">
        <v>97</v>
      </c>
      <c r="S13" s="95" t="s">
        <v>97</v>
      </c>
      <c r="T13" s="95" t="s">
        <v>99</v>
      </c>
      <c r="U13" s="95" t="s">
        <v>98</v>
      </c>
      <c r="V13" s="39">
        <v>0.81799999999999995</v>
      </c>
      <c r="W13" s="94"/>
      <c r="X13" s="95"/>
      <c r="Y13" s="74"/>
      <c r="Z13" s="74"/>
      <c r="AA13" s="74"/>
      <c r="AB13" s="74"/>
      <c r="AC13" s="74"/>
      <c r="AD13" s="74"/>
    </row>
    <row r="14" spans="1:30" x14ac:dyDescent="0.25">
      <c r="A14" s="9"/>
      <c r="B14" s="121"/>
      <c r="C14" s="122"/>
      <c r="D14" s="123"/>
      <c r="E14" s="124"/>
      <c r="F14" s="125"/>
      <c r="G14" s="122"/>
      <c r="H14" s="122"/>
      <c r="I14" s="122"/>
      <c r="J14" s="126"/>
      <c r="K14" s="126"/>
      <c r="L14" s="126"/>
      <c r="M14" s="122"/>
      <c r="N14" s="122"/>
      <c r="O14" s="122"/>
      <c r="P14" s="122"/>
      <c r="Q14" s="133"/>
      <c r="R14" s="133"/>
      <c r="S14" s="133"/>
      <c r="T14" s="133"/>
      <c r="U14" s="133"/>
      <c r="V14" s="122"/>
      <c r="W14" s="123"/>
      <c r="X14" s="127"/>
      <c r="Y14" s="74"/>
      <c r="Z14" s="74"/>
      <c r="AA14" s="74"/>
      <c r="AB14" s="74"/>
      <c r="AC14" s="74"/>
      <c r="AD14" s="74"/>
    </row>
    <row r="15" spans="1:30" x14ac:dyDescent="0.25">
      <c r="A15" s="9"/>
      <c r="B15" s="104"/>
      <c r="C15" s="42"/>
      <c r="D15" s="104"/>
      <c r="E15" s="111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34"/>
      <c r="R15" s="134"/>
      <c r="S15" s="134"/>
      <c r="T15" s="134"/>
      <c r="U15" s="134"/>
      <c r="V15" s="42"/>
      <c r="W15" s="104"/>
      <c r="X15" s="42"/>
      <c r="Y15" s="74"/>
      <c r="Z15" s="74"/>
      <c r="AA15" s="74"/>
      <c r="AB15" s="74"/>
      <c r="AC15" s="74"/>
      <c r="AD15" s="74"/>
    </row>
    <row r="16" spans="1:30" x14ac:dyDescent="0.25">
      <c r="A16" s="9"/>
      <c r="B16" s="104"/>
      <c r="C16" s="42"/>
      <c r="D16" s="104"/>
      <c r="E16" s="111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34"/>
      <c r="R16" s="134"/>
      <c r="S16" s="134"/>
      <c r="T16" s="134"/>
      <c r="U16" s="134"/>
      <c r="V16" s="42"/>
      <c r="W16" s="104"/>
      <c r="X16" s="42"/>
      <c r="Y16" s="74"/>
      <c r="Z16" s="74"/>
      <c r="AA16" s="74"/>
      <c r="AB16" s="74"/>
      <c r="AC16" s="74"/>
      <c r="AD16" s="74"/>
    </row>
    <row r="17" spans="1:30" x14ac:dyDescent="0.25">
      <c r="A17" s="9"/>
      <c r="B17" s="104"/>
      <c r="C17" s="42"/>
      <c r="D17" s="104"/>
      <c r="E17" s="111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34"/>
      <c r="R17" s="134"/>
      <c r="S17" s="134"/>
      <c r="T17" s="134"/>
      <c r="U17" s="134"/>
      <c r="V17" s="42"/>
      <c r="W17" s="104"/>
      <c r="X17" s="42"/>
      <c r="Y17" s="74"/>
      <c r="Z17" s="74"/>
      <c r="AA17" s="74"/>
      <c r="AB17" s="74"/>
      <c r="AC17" s="74"/>
      <c r="AD17" s="74"/>
    </row>
    <row r="18" spans="1:30" x14ac:dyDescent="0.25">
      <c r="A18" s="9"/>
      <c r="B18" s="104"/>
      <c r="C18" s="42"/>
      <c r="D18" s="104"/>
      <c r="E18" s="111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34"/>
      <c r="R18" s="134"/>
      <c r="S18" s="134"/>
      <c r="T18" s="134"/>
      <c r="U18" s="134"/>
      <c r="V18" s="42"/>
      <c r="W18" s="104"/>
      <c r="X18" s="42"/>
      <c r="Y18" s="74"/>
      <c r="Z18" s="74"/>
      <c r="AA18" s="74"/>
      <c r="AB18" s="74"/>
      <c r="AC18" s="74"/>
      <c r="AD18" s="74"/>
    </row>
    <row r="19" spans="1:30" x14ac:dyDescent="0.25">
      <c r="A19" s="9"/>
      <c r="B19" s="104"/>
      <c r="C19" s="42"/>
      <c r="D19" s="104"/>
      <c r="E19" s="111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34"/>
      <c r="R19" s="134"/>
      <c r="S19" s="134"/>
      <c r="T19" s="134"/>
      <c r="U19" s="134"/>
      <c r="V19" s="42"/>
      <c r="W19" s="104"/>
      <c r="X19" s="42"/>
      <c r="Y19" s="74"/>
      <c r="Z19" s="74"/>
      <c r="AA19" s="74"/>
      <c r="AB19" s="74"/>
      <c r="AC19" s="74"/>
      <c r="AD19" s="74"/>
    </row>
    <row r="20" spans="1:30" x14ac:dyDescent="0.25">
      <c r="A20" s="9"/>
      <c r="B20" s="104"/>
      <c r="C20" s="42"/>
      <c r="D20" s="104"/>
      <c r="E20" s="111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34"/>
      <c r="R20" s="134"/>
      <c r="S20" s="134"/>
      <c r="T20" s="134"/>
      <c r="U20" s="134"/>
      <c r="V20" s="42"/>
      <c r="W20" s="104"/>
      <c r="X20" s="42"/>
      <c r="Y20" s="74"/>
      <c r="Z20" s="74"/>
      <c r="AA20" s="74"/>
      <c r="AB20" s="74"/>
      <c r="AC20" s="74"/>
      <c r="AD20" s="74"/>
    </row>
    <row r="21" spans="1:30" x14ac:dyDescent="0.25">
      <c r="A21" s="9"/>
      <c r="B21" s="104"/>
      <c r="C21" s="42"/>
      <c r="D21" s="104"/>
      <c r="E21" s="111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34"/>
      <c r="R21" s="134"/>
      <c r="S21" s="134"/>
      <c r="T21" s="134"/>
      <c r="U21" s="134"/>
      <c r="V21" s="42"/>
      <c r="W21" s="104"/>
      <c r="X21" s="42"/>
      <c r="Y21" s="74"/>
      <c r="Z21" s="74"/>
      <c r="AA21" s="74"/>
      <c r="AB21" s="74"/>
      <c r="AC21" s="74"/>
      <c r="AD21" s="74"/>
    </row>
    <row r="22" spans="1:30" x14ac:dyDescent="0.25">
      <c r="A22" s="9"/>
      <c r="B22" s="104"/>
      <c r="C22" s="42"/>
      <c r="D22" s="104"/>
      <c r="E22" s="111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34"/>
      <c r="R22" s="134"/>
      <c r="S22" s="134"/>
      <c r="T22" s="134"/>
      <c r="U22" s="134"/>
      <c r="V22" s="42"/>
      <c r="W22" s="104"/>
      <c r="X22" s="42"/>
      <c r="Y22" s="74"/>
      <c r="Z22" s="74"/>
      <c r="AA22" s="74"/>
      <c r="AB22" s="74"/>
      <c r="AC22" s="74"/>
      <c r="AD22" s="74"/>
    </row>
    <row r="23" spans="1:30" x14ac:dyDescent="0.25">
      <c r="A23" s="9"/>
      <c r="B23" s="104"/>
      <c r="C23" s="42"/>
      <c r="D23" s="104"/>
      <c r="E23" s="111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34"/>
      <c r="R23" s="134"/>
      <c r="S23" s="134"/>
      <c r="T23" s="134"/>
      <c r="U23" s="134"/>
      <c r="V23" s="42"/>
      <c r="W23" s="104"/>
      <c r="X23" s="42"/>
      <c r="Y23" s="74"/>
      <c r="Z23" s="74"/>
      <c r="AA23" s="74"/>
      <c r="AB23" s="74"/>
      <c r="AC23" s="74"/>
      <c r="AD23" s="74"/>
    </row>
    <row r="24" spans="1:30" x14ac:dyDescent="0.25">
      <c r="A24" s="9"/>
      <c r="B24" s="104"/>
      <c r="C24" s="42"/>
      <c r="D24" s="104"/>
      <c r="E24" s="111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34"/>
      <c r="R24" s="134"/>
      <c r="S24" s="134"/>
      <c r="T24" s="134"/>
      <c r="U24" s="134"/>
      <c r="V24" s="42"/>
      <c r="W24" s="104"/>
      <c r="X24" s="42"/>
      <c r="Y24" s="74"/>
      <c r="Z24" s="74"/>
      <c r="AA24" s="74"/>
      <c r="AB24" s="74"/>
      <c r="AC24" s="74"/>
      <c r="AD24" s="74"/>
    </row>
    <row r="25" spans="1:30" x14ac:dyDescent="0.25">
      <c r="A25" s="9"/>
      <c r="B25" s="104"/>
      <c r="C25" s="42"/>
      <c r="D25" s="104"/>
      <c r="E25" s="111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34"/>
      <c r="R25" s="134"/>
      <c r="S25" s="134"/>
      <c r="T25" s="134"/>
      <c r="U25" s="134"/>
      <c r="V25" s="42"/>
      <c r="W25" s="104"/>
      <c r="X25" s="42"/>
      <c r="Y25" s="74"/>
      <c r="Z25" s="74"/>
      <c r="AA25" s="74"/>
      <c r="AB25" s="74"/>
      <c r="AC25" s="74"/>
      <c r="AD25" s="74"/>
    </row>
    <row r="26" spans="1:30" x14ac:dyDescent="0.25">
      <c r="A26" s="9"/>
      <c r="B26" s="104"/>
      <c r="C26" s="42"/>
      <c r="D26" s="104"/>
      <c r="E26" s="111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34"/>
      <c r="R26" s="134"/>
      <c r="S26" s="134"/>
      <c r="T26" s="134"/>
      <c r="U26" s="134"/>
      <c r="V26" s="42"/>
      <c r="W26" s="104"/>
      <c r="X26" s="42"/>
      <c r="Y26" s="74"/>
      <c r="Z26" s="74"/>
      <c r="AA26" s="74"/>
      <c r="AB26" s="74"/>
      <c r="AC26" s="74"/>
      <c r="AD26" s="74"/>
    </row>
    <row r="27" spans="1:30" x14ac:dyDescent="0.25">
      <c r="A27" s="9"/>
      <c r="B27" s="104"/>
      <c r="C27" s="42"/>
      <c r="D27" s="104"/>
      <c r="E27" s="111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34"/>
      <c r="R27" s="134"/>
      <c r="S27" s="134"/>
      <c r="T27" s="134"/>
      <c r="U27" s="134"/>
      <c r="V27" s="42"/>
      <c r="W27" s="104"/>
      <c r="X27" s="42"/>
      <c r="Y27" s="74"/>
      <c r="Z27" s="74"/>
      <c r="AA27" s="74"/>
      <c r="AB27" s="74"/>
      <c r="AC27" s="74"/>
      <c r="AD27" s="74"/>
    </row>
    <row r="28" spans="1:30" x14ac:dyDescent="0.25">
      <c r="A28" s="9"/>
      <c r="B28" s="104"/>
      <c r="C28" s="42"/>
      <c r="D28" s="104"/>
      <c r="E28" s="111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34"/>
      <c r="R28" s="134"/>
      <c r="S28" s="134"/>
      <c r="T28" s="134"/>
      <c r="U28" s="134"/>
      <c r="V28" s="42"/>
      <c r="W28" s="104"/>
      <c r="X28" s="42"/>
      <c r="Y28" s="74"/>
      <c r="Z28" s="74"/>
      <c r="AA28" s="74"/>
      <c r="AB28" s="74"/>
      <c r="AC28" s="74"/>
      <c r="AD28" s="74"/>
    </row>
    <row r="29" spans="1:30" x14ac:dyDescent="0.25">
      <c r="A29" s="9"/>
      <c r="B29" s="104"/>
      <c r="C29" s="42"/>
      <c r="D29" s="104"/>
      <c r="E29" s="111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34"/>
      <c r="R29" s="134"/>
      <c r="S29" s="134"/>
      <c r="T29" s="134"/>
      <c r="U29" s="134"/>
      <c r="V29" s="42"/>
      <c r="W29" s="104"/>
      <c r="X29" s="42"/>
      <c r="Y29" s="74"/>
      <c r="Z29" s="74"/>
      <c r="AA29" s="74"/>
      <c r="AB29" s="74"/>
      <c r="AC29" s="74"/>
      <c r="AD29" s="74"/>
    </row>
    <row r="30" spans="1:30" x14ac:dyDescent="0.25">
      <c r="A30" s="9"/>
      <c r="B30" s="104"/>
      <c r="C30" s="42"/>
      <c r="D30" s="104"/>
      <c r="E30" s="111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34"/>
      <c r="R30" s="134"/>
      <c r="S30" s="134"/>
      <c r="T30" s="134"/>
      <c r="U30" s="134"/>
      <c r="V30" s="42"/>
      <c r="W30" s="104"/>
      <c r="X30" s="42"/>
      <c r="Y30" s="74"/>
      <c r="Z30" s="74"/>
      <c r="AA30" s="74"/>
      <c r="AB30" s="74"/>
      <c r="AC30" s="74"/>
      <c r="AD30" s="74"/>
    </row>
    <row r="31" spans="1:30" x14ac:dyDescent="0.25">
      <c r="A31" s="9"/>
      <c r="B31" s="104"/>
      <c r="C31" s="42"/>
      <c r="D31" s="104"/>
      <c r="E31" s="111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34"/>
      <c r="R31" s="134"/>
      <c r="S31" s="134"/>
      <c r="T31" s="134"/>
      <c r="U31" s="134"/>
      <c r="V31" s="42"/>
      <c r="W31" s="104"/>
      <c r="X31" s="42"/>
      <c r="Y31" s="74"/>
      <c r="Z31" s="74"/>
      <c r="AA31" s="74"/>
      <c r="AB31" s="74"/>
      <c r="AC31" s="74"/>
      <c r="AD31" s="74"/>
    </row>
    <row r="32" spans="1:30" x14ac:dyDescent="0.25">
      <c r="A32" s="9"/>
      <c r="B32" s="104"/>
      <c r="C32" s="42"/>
      <c r="D32" s="104"/>
      <c r="E32" s="111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34"/>
      <c r="R32" s="134"/>
      <c r="S32" s="134"/>
      <c r="T32" s="134"/>
      <c r="U32" s="134"/>
      <c r="V32" s="42"/>
      <c r="W32" s="104"/>
      <c r="X32" s="42"/>
      <c r="Y32" s="74"/>
      <c r="Z32" s="74"/>
      <c r="AA32" s="74"/>
      <c r="AB32" s="74"/>
      <c r="AC32" s="74"/>
      <c r="AD32" s="74"/>
    </row>
    <row r="33" spans="1:30" x14ac:dyDescent="0.25">
      <c r="A33" s="9"/>
      <c r="B33" s="104"/>
      <c r="C33" s="42"/>
      <c r="D33" s="104"/>
      <c r="E33" s="111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34"/>
      <c r="R33" s="134"/>
      <c r="S33" s="134"/>
      <c r="T33" s="134"/>
      <c r="U33" s="134"/>
      <c r="V33" s="42"/>
      <c r="W33" s="104"/>
      <c r="X33" s="42"/>
      <c r="Y33" s="74"/>
      <c r="Z33" s="74"/>
      <c r="AA33" s="74"/>
      <c r="AB33" s="74"/>
      <c r="AC33" s="74"/>
      <c r="AD33" s="74"/>
    </row>
    <row r="34" spans="1:30" x14ac:dyDescent="0.25">
      <c r="A34" s="9"/>
      <c r="B34" s="104"/>
      <c r="C34" s="42"/>
      <c r="D34" s="104"/>
      <c r="E34" s="111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34"/>
      <c r="R34" s="134"/>
      <c r="S34" s="134"/>
      <c r="T34" s="134"/>
      <c r="U34" s="134"/>
      <c r="V34" s="42"/>
      <c r="W34" s="104"/>
      <c r="X34" s="42"/>
      <c r="Y34" s="74"/>
      <c r="Z34" s="74"/>
      <c r="AA34" s="74"/>
      <c r="AB34" s="74"/>
      <c r="AC34" s="74"/>
      <c r="AD34" s="74"/>
    </row>
    <row r="35" spans="1:30" x14ac:dyDescent="0.25">
      <c r="A35" s="9"/>
      <c r="B35" s="104"/>
      <c r="C35" s="42"/>
      <c r="D35" s="104"/>
      <c r="E35" s="111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34"/>
      <c r="R35" s="134"/>
      <c r="S35" s="134"/>
      <c r="T35" s="134"/>
      <c r="U35" s="134"/>
      <c r="V35" s="42"/>
      <c r="W35" s="104"/>
      <c r="X35" s="42"/>
      <c r="Y35" s="74"/>
      <c r="Z35" s="74"/>
      <c r="AA35" s="74"/>
      <c r="AB35" s="74"/>
      <c r="AC35" s="74"/>
      <c r="AD35" s="74"/>
    </row>
    <row r="36" spans="1:30" x14ac:dyDescent="0.25">
      <c r="A36" s="9"/>
      <c r="B36" s="104"/>
      <c r="C36" s="42"/>
      <c r="D36" s="104"/>
      <c r="E36" s="111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34"/>
      <c r="R36" s="134"/>
      <c r="S36" s="134"/>
      <c r="T36" s="134"/>
      <c r="U36" s="134"/>
      <c r="V36" s="42"/>
      <c r="W36" s="104"/>
      <c r="X36" s="42"/>
      <c r="Y36" s="74"/>
      <c r="Z36" s="74"/>
      <c r="AA36" s="74"/>
      <c r="AB36" s="74"/>
      <c r="AC36" s="74"/>
      <c r="AD36" s="74"/>
    </row>
    <row r="37" spans="1:30" x14ac:dyDescent="0.25">
      <c r="A37" s="9"/>
      <c r="B37" s="104"/>
      <c r="C37" s="42"/>
      <c r="D37" s="104"/>
      <c r="E37" s="111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34"/>
      <c r="R37" s="134"/>
      <c r="S37" s="134"/>
      <c r="T37" s="134"/>
      <c r="U37" s="134"/>
      <c r="V37" s="42"/>
      <c r="W37" s="104"/>
      <c r="X37" s="42"/>
      <c r="Y37" s="74"/>
      <c r="Z37" s="74"/>
      <c r="AA37" s="74"/>
      <c r="AB37" s="74"/>
      <c r="AC37" s="74"/>
      <c r="AD37" s="74"/>
    </row>
    <row r="38" spans="1:30" x14ac:dyDescent="0.25">
      <c r="A38" s="9"/>
      <c r="B38" s="104"/>
      <c r="C38" s="42"/>
      <c r="D38" s="104"/>
      <c r="E38" s="111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34"/>
      <c r="R38" s="134"/>
      <c r="S38" s="134"/>
      <c r="T38" s="134"/>
      <c r="U38" s="134"/>
      <c r="V38" s="42"/>
      <c r="W38" s="104"/>
      <c r="X38" s="42"/>
      <c r="Y38" s="74"/>
      <c r="Z38" s="74"/>
      <c r="AA38" s="74"/>
      <c r="AB38" s="74"/>
      <c r="AC38" s="74"/>
      <c r="AD38" s="74"/>
    </row>
    <row r="39" spans="1:30" x14ac:dyDescent="0.25">
      <c r="A39" s="9"/>
      <c r="B39" s="104"/>
      <c r="C39" s="42"/>
      <c r="D39" s="104"/>
      <c r="E39" s="111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34"/>
      <c r="R39" s="134"/>
      <c r="S39" s="134"/>
      <c r="T39" s="134"/>
      <c r="U39" s="134"/>
      <c r="V39" s="42"/>
      <c r="W39" s="104"/>
      <c r="X39" s="42"/>
      <c r="Y39" s="74"/>
      <c r="Z39" s="74"/>
      <c r="AA39" s="74"/>
      <c r="AB39" s="74"/>
      <c r="AC39" s="74"/>
      <c r="AD39" s="74"/>
    </row>
    <row r="40" spans="1:30" x14ac:dyDescent="0.25">
      <c r="A40" s="9"/>
      <c r="B40" s="104"/>
      <c r="C40" s="42"/>
      <c r="D40" s="104"/>
      <c r="E40" s="111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34"/>
      <c r="R40" s="134"/>
      <c r="S40" s="134"/>
      <c r="T40" s="134"/>
      <c r="U40" s="134"/>
      <c r="V40" s="42"/>
      <c r="W40" s="104"/>
      <c r="X40" s="42"/>
      <c r="Y40" s="74"/>
      <c r="Z40" s="74"/>
      <c r="AA40" s="74"/>
      <c r="AB40" s="74"/>
      <c r="AC40" s="74"/>
      <c r="AD40" s="74"/>
    </row>
    <row r="41" spans="1:30" x14ac:dyDescent="0.25">
      <c r="A41" s="9"/>
      <c r="B41" s="104"/>
      <c r="C41" s="42"/>
      <c r="D41" s="104"/>
      <c r="E41" s="111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34"/>
      <c r="R41" s="134"/>
      <c r="S41" s="134"/>
      <c r="T41" s="134"/>
      <c r="U41" s="134"/>
      <c r="V41" s="42"/>
      <c r="W41" s="104"/>
      <c r="X41" s="42"/>
      <c r="Y41" s="74"/>
      <c r="Z41" s="74"/>
      <c r="AA41" s="74"/>
      <c r="AB41" s="74"/>
      <c r="AC41" s="74"/>
      <c r="AD41" s="74"/>
    </row>
    <row r="42" spans="1:30" x14ac:dyDescent="0.25">
      <c r="A42" s="9"/>
      <c r="B42" s="104"/>
      <c r="C42" s="42"/>
      <c r="D42" s="104"/>
      <c r="E42" s="111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34"/>
      <c r="R42" s="134"/>
      <c r="S42" s="134"/>
      <c r="T42" s="134"/>
      <c r="U42" s="134"/>
      <c r="V42" s="42"/>
      <c r="W42" s="104"/>
      <c r="X42" s="42"/>
      <c r="Y42" s="74"/>
      <c r="Z42" s="74"/>
      <c r="AA42" s="74"/>
      <c r="AB42" s="74"/>
      <c r="AC42" s="74"/>
      <c r="AD42" s="74"/>
    </row>
    <row r="43" spans="1:30" x14ac:dyDescent="0.25">
      <c r="A43" s="9"/>
      <c r="B43" s="104"/>
      <c r="C43" s="42"/>
      <c r="D43" s="104"/>
      <c r="E43" s="104"/>
      <c r="F43" s="23"/>
      <c r="G43" s="42"/>
      <c r="H43" s="45"/>
      <c r="I43" s="42"/>
      <c r="J43" s="23"/>
      <c r="K43" s="23"/>
      <c r="L43" s="23"/>
      <c r="M43" s="23"/>
      <c r="N43" s="63"/>
      <c r="O43" s="63"/>
      <c r="P43" s="23"/>
      <c r="Q43" s="135"/>
      <c r="R43" s="135"/>
      <c r="S43" s="135"/>
      <c r="T43" s="135"/>
      <c r="U43" s="135"/>
      <c r="V43" s="23"/>
      <c r="W43" s="104"/>
      <c r="X43" s="23"/>
      <c r="Y43" s="74"/>
      <c r="Z43" s="74"/>
      <c r="AA43" s="74"/>
      <c r="AB43" s="74"/>
      <c r="AC43" s="74"/>
      <c r="AD43" s="74"/>
    </row>
    <row r="44" spans="1:30" x14ac:dyDescent="0.25">
      <c r="A44" s="9"/>
      <c r="B44" s="104"/>
      <c r="C44" s="42"/>
      <c r="D44" s="104"/>
      <c r="E44" s="104"/>
      <c r="F44" s="23"/>
      <c r="G44" s="42"/>
      <c r="H44" s="45"/>
      <c r="I44" s="42"/>
      <c r="J44" s="23"/>
      <c r="K44" s="23"/>
      <c r="L44" s="23"/>
      <c r="M44" s="23"/>
      <c r="N44" s="63"/>
      <c r="O44" s="63"/>
      <c r="P44" s="23"/>
      <c r="Q44" s="135"/>
      <c r="R44" s="135"/>
      <c r="S44" s="135"/>
      <c r="T44" s="135"/>
      <c r="U44" s="135"/>
      <c r="V44" s="23"/>
      <c r="W44" s="104"/>
      <c r="X44" s="23"/>
      <c r="Y44" s="74"/>
      <c r="Z44" s="74"/>
      <c r="AA44" s="74"/>
      <c r="AB44" s="74"/>
      <c r="AC44" s="74"/>
      <c r="AD44" s="74"/>
    </row>
    <row r="45" spans="1:30" x14ac:dyDescent="0.25">
      <c r="A45" s="9"/>
      <c r="B45" s="104"/>
      <c r="C45" s="42"/>
      <c r="D45" s="104"/>
      <c r="E45" s="104"/>
      <c r="F45" s="23"/>
      <c r="G45" s="42"/>
      <c r="H45" s="45"/>
      <c r="I45" s="42"/>
      <c r="J45" s="23"/>
      <c r="K45" s="23"/>
      <c r="L45" s="23"/>
      <c r="M45" s="23"/>
      <c r="N45" s="63"/>
      <c r="O45" s="63"/>
      <c r="P45" s="23"/>
      <c r="Q45" s="135"/>
      <c r="R45" s="135"/>
      <c r="S45" s="135"/>
      <c r="T45" s="135"/>
      <c r="U45" s="135"/>
      <c r="V45" s="23"/>
      <c r="W45" s="104"/>
      <c r="X45" s="23"/>
      <c r="Y45" s="74"/>
      <c r="Z45" s="74"/>
      <c r="AA45" s="74"/>
      <c r="AB45" s="74"/>
      <c r="AC45" s="74"/>
      <c r="AD45" s="74"/>
    </row>
    <row r="46" spans="1:30" x14ac:dyDescent="0.25">
      <c r="A46" s="9"/>
      <c r="B46" s="104"/>
      <c r="C46" s="42"/>
      <c r="D46" s="104"/>
      <c r="E46" s="104"/>
      <c r="F46" s="23"/>
      <c r="G46" s="42"/>
      <c r="H46" s="45"/>
      <c r="I46" s="42"/>
      <c r="J46" s="23"/>
      <c r="K46" s="23"/>
      <c r="L46" s="23"/>
      <c r="M46" s="23"/>
      <c r="N46" s="63"/>
      <c r="O46" s="63"/>
      <c r="P46" s="23"/>
      <c r="Q46" s="135"/>
      <c r="R46" s="135"/>
      <c r="S46" s="135"/>
      <c r="T46" s="135"/>
      <c r="U46" s="135"/>
      <c r="V46" s="23"/>
      <c r="W46" s="104"/>
      <c r="X46" s="23"/>
      <c r="Y46" s="74"/>
      <c r="Z46" s="74"/>
      <c r="AA46" s="74"/>
      <c r="AB46" s="74"/>
      <c r="AC46" s="74"/>
      <c r="AD46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2020-02-04T18:29:05Z</dcterms:modified>
</cp:coreProperties>
</file>