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F14" i="1" l="1"/>
  <c r="G14" i="1"/>
  <c r="O8" i="1" l="1"/>
  <c r="O14" i="1" l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I18" i="1" s="1"/>
  <c r="H14" i="1"/>
  <c r="H18" i="1" s="1"/>
  <c r="G18" i="1"/>
  <c r="F18" i="1"/>
  <c r="E14" i="1"/>
  <c r="E18" i="1" s="1"/>
  <c r="G21" i="1" l="1"/>
  <c r="L19" i="1"/>
  <c r="K19" i="1"/>
  <c r="E21" i="1"/>
  <c r="M19" i="1"/>
  <c r="N19" i="1"/>
  <c r="F21" i="1"/>
  <c r="K18" i="1"/>
  <c r="H21" i="1"/>
  <c r="L18" i="1"/>
  <c r="M18" i="1"/>
  <c r="I21" i="1"/>
  <c r="D15" i="1"/>
  <c r="N14" i="1"/>
  <c r="N18" i="1" s="1"/>
  <c r="L21" i="1" l="1"/>
  <c r="K21" i="1"/>
  <c r="N21" i="1"/>
  <c r="M21" i="1"/>
</calcChain>
</file>

<file path=xl/sharedStrings.xml><?xml version="1.0" encoding="utf-8"?>
<sst xmlns="http://schemas.openxmlformats.org/spreadsheetml/2006/main" count="93" uniqueCount="64">
  <si>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</si>
  <si>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</si>
  <si>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</si>
  <si>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</si>
  <si>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</si>
  <si>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</si>
  <si>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</si>
  <si>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</si>
  <si>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</si>
  <si>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</si>
  <si>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</si>
  <si>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</si>
  <si>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</si>
  <si>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</si>
  <si>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</si>
  <si>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</si>
  <si>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</si>
  <si>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</si>
  <si>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</si>
  <si>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</si>
  <si>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</si>
  <si>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</si>
  <si>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</si>
  <si>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</si>
  <si>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</si>
  <si>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</si>
  <si>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</si>
  <si>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</si>
  <si>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</si>
  <si>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</si>
  <si>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</si>
  <si>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</si>
  <si>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</si>
  <si>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</si>
  <si>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</si>
  <si>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</si>
  <si>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</si>
  <si>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</si>
  <si>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</si>
  <si>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Räpsä</t>
  </si>
  <si>
    <t>Räpsä*</t>
  </si>
  <si>
    <t>9.</t>
  </si>
  <si>
    <t>Pirkat</t>
  </si>
  <si>
    <t>Pirkat = Ruoveden Pirkat  (1940)</t>
  </si>
  <si>
    <t>Heidi Vulli</t>
  </si>
  <si>
    <t>9.11.1994   Hämeenkyrö</t>
  </si>
  <si>
    <t>17.05. 2013  Räpsä - Pesä Ysit  0-2  (6-7, 0-10)</t>
  </si>
  <si>
    <t>Räpsä* = Mansen Räpsä</t>
  </si>
  <si>
    <t>7.</t>
  </si>
  <si>
    <t>4.  ottelu</t>
  </si>
  <si>
    <t>21.05. 2014  Pesä Ysit - Räpsä  0-2  (1-3, 5-10)</t>
  </si>
  <si>
    <t>Räpsä = Hämeenkyrön Räpsä  (1981),  kasvattajaseura</t>
  </si>
  <si>
    <t>27.  ottelu</t>
  </si>
  <si>
    <t>24.06. 2015  Mansen Räpsä - Lukko  0-2  (1-3, 1-2)</t>
  </si>
  <si>
    <t>Manse PP = Manse PP Edustus, Tampere  (2015)</t>
  </si>
  <si>
    <t>Manse PP</t>
  </si>
  <si>
    <t>5.</t>
  </si>
  <si>
    <t>Paukku</t>
  </si>
  <si>
    <t>Paukku = Hämeenlinnan Paukku  (1961)</t>
  </si>
  <si>
    <t xml:space="preserve">Lyöty </t>
  </si>
  <si>
    <t xml:space="preserve">Tuotu </t>
  </si>
  <si>
    <t>18 v   6 kk   8 pv</t>
  </si>
  <si>
    <t>20 v   7 kk 15 pv</t>
  </si>
  <si>
    <t>19 v   6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</si>
</sst>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1.5703125" style="58" customWidth="1"/>
    <col min="5" max="12" width="5.7109375" style="58" customWidth="1"/>
    <col min="13" max="13" width="6.28515625" style="58" customWidth="1"/>
    <col min="14" max="14" width="9.140625" style="58" customWidth="1"/>
    <col min="15" max="15" width="0.42578125" style="58" customWidth="1"/>
    <col min="16" max="23" width="5.7109375" style="58" customWidth="1"/>
    <col min="24" max="27" width="5.7109375" style="25" customWidth="1"/>
    <col min="28" max="28" width="5.7109375" style="59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0">
        <v>2011</v>
      </c>
      <c r="C4" s="60"/>
      <c r="D4" s="61" t="s">
        <v>39</v>
      </c>
      <c r="E4" s="60"/>
      <c r="F4" s="62" t="s">
        <v>38</v>
      </c>
      <c r="G4" s="63"/>
      <c r="H4" s="64"/>
      <c r="I4" s="60"/>
      <c r="J4" s="60"/>
      <c r="K4" s="60"/>
      <c r="L4" s="60"/>
      <c r="M4" s="60"/>
      <c r="N4" s="60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0">
        <v>2012</v>
      </c>
      <c r="C5" s="60"/>
      <c r="D5" s="61" t="s">
        <v>39</v>
      </c>
      <c r="E5" s="60"/>
      <c r="F5" s="62" t="s">
        <v>38</v>
      </c>
      <c r="G5" s="63"/>
      <c r="H5" s="64"/>
      <c r="I5" s="60"/>
      <c r="J5" s="60"/>
      <c r="K5" s="60"/>
      <c r="L5" s="60"/>
      <c r="M5" s="60"/>
      <c r="N5" s="60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0">
        <v>2013</v>
      </c>
      <c r="C6" s="60"/>
      <c r="D6" s="61" t="s">
        <v>39</v>
      </c>
      <c r="E6" s="60"/>
      <c r="F6" s="62" t="s">
        <v>38</v>
      </c>
      <c r="G6" s="63"/>
      <c r="H6" s="64"/>
      <c r="I6" s="60"/>
      <c r="J6" s="60"/>
      <c r="K6" s="60"/>
      <c r="L6" s="60"/>
      <c r="M6" s="60"/>
      <c r="N6" s="60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0">
        <v>2013</v>
      </c>
      <c r="C7" s="60"/>
      <c r="D7" s="61" t="s">
        <v>42</v>
      </c>
      <c r="E7" s="60"/>
      <c r="F7" s="62" t="s">
        <v>38</v>
      </c>
      <c r="G7" s="63"/>
      <c r="H7" s="64"/>
      <c r="I7" s="60"/>
      <c r="J7" s="60"/>
      <c r="K7" s="60"/>
      <c r="L7" s="60"/>
      <c r="M7" s="60"/>
      <c r="N7" s="65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2013</v>
      </c>
      <c r="C8" s="26" t="s">
        <v>41</v>
      </c>
      <c r="D8" s="27" t="s">
        <v>40</v>
      </c>
      <c r="E8" s="26">
        <v>3</v>
      </c>
      <c r="F8" s="26">
        <v>0</v>
      </c>
      <c r="G8" s="26">
        <v>0</v>
      </c>
      <c r="H8" s="26">
        <v>0</v>
      </c>
      <c r="I8" s="26">
        <v>5</v>
      </c>
      <c r="J8" s="26">
        <v>4</v>
      </c>
      <c r="K8" s="26">
        <v>1</v>
      </c>
      <c r="L8" s="26">
        <v>0</v>
      </c>
      <c r="M8" s="26">
        <v>0</v>
      </c>
      <c r="N8" s="28">
        <v>0.45500000000000002</v>
      </c>
      <c r="O8" s="24">
        <f>PRODUCT(I8/N8)</f>
        <v>10.989010989010989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0">
        <v>2014</v>
      </c>
      <c r="C9" s="60"/>
      <c r="D9" s="61" t="s">
        <v>42</v>
      </c>
      <c r="E9" s="60"/>
      <c r="F9" s="62" t="s">
        <v>38</v>
      </c>
      <c r="G9" s="63"/>
      <c r="H9" s="64"/>
      <c r="I9" s="60"/>
      <c r="J9" s="60"/>
      <c r="K9" s="60"/>
      <c r="L9" s="60"/>
      <c r="M9" s="60"/>
      <c r="N9" s="65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2014</v>
      </c>
      <c r="C10" s="26" t="s">
        <v>48</v>
      </c>
      <c r="D10" s="27" t="s">
        <v>40</v>
      </c>
      <c r="E10" s="26">
        <v>9</v>
      </c>
      <c r="F10" s="26">
        <v>0</v>
      </c>
      <c r="G10" s="26">
        <v>0</v>
      </c>
      <c r="H10" s="26">
        <v>3</v>
      </c>
      <c r="I10" s="26">
        <v>17</v>
      </c>
      <c r="J10" s="26">
        <v>11</v>
      </c>
      <c r="K10" s="26">
        <v>2</v>
      </c>
      <c r="L10" s="26">
        <v>4</v>
      </c>
      <c r="M10" s="26">
        <v>0</v>
      </c>
      <c r="N10" s="28">
        <v>0.47199999999999998</v>
      </c>
      <c r="O10" s="24">
        <f>PRODUCT(I10/N10)</f>
        <v>36.016949152542374</v>
      </c>
      <c r="P10" s="26">
        <v>3</v>
      </c>
      <c r="Q10" s="26">
        <v>0</v>
      </c>
      <c r="R10" s="26">
        <v>0</v>
      </c>
      <c r="S10" s="26">
        <v>1</v>
      </c>
      <c r="T10" s="26">
        <v>1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2015</v>
      </c>
      <c r="C11" s="26" t="s">
        <v>48</v>
      </c>
      <c r="D11" s="27" t="s">
        <v>40</v>
      </c>
      <c r="E11" s="26">
        <v>23</v>
      </c>
      <c r="F11" s="26">
        <v>0</v>
      </c>
      <c r="G11" s="26">
        <v>2</v>
      </c>
      <c r="H11" s="26">
        <v>7</v>
      </c>
      <c r="I11" s="26">
        <v>46</v>
      </c>
      <c r="J11" s="26">
        <v>24</v>
      </c>
      <c r="K11" s="26">
        <v>15</v>
      </c>
      <c r="L11" s="26">
        <v>5</v>
      </c>
      <c r="M11" s="26">
        <v>2</v>
      </c>
      <c r="N11" s="28">
        <v>0.45540000000000003</v>
      </c>
      <c r="O11" s="66">
        <v>101</v>
      </c>
      <c r="P11" s="26">
        <v>2</v>
      </c>
      <c r="Q11" s="26">
        <v>0</v>
      </c>
      <c r="R11" s="26">
        <v>0</v>
      </c>
      <c r="S11" s="26">
        <v>0</v>
      </c>
      <c r="T11" s="26">
        <v>2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0">
        <v>2016</v>
      </c>
      <c r="C12" s="60"/>
      <c r="D12" s="61" t="s">
        <v>57</v>
      </c>
      <c r="E12" s="60"/>
      <c r="F12" s="62" t="s">
        <v>38</v>
      </c>
      <c r="G12" s="63"/>
      <c r="H12" s="64"/>
      <c r="I12" s="60"/>
      <c r="J12" s="60"/>
      <c r="K12" s="60"/>
      <c r="L12" s="60"/>
      <c r="M12" s="60"/>
      <c r="N12" s="65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2016</v>
      </c>
      <c r="C13" s="26" t="s">
        <v>56</v>
      </c>
      <c r="D13" s="27" t="s">
        <v>55</v>
      </c>
      <c r="E13" s="26">
        <v>3</v>
      </c>
      <c r="F13" s="26">
        <v>0</v>
      </c>
      <c r="G13" s="26">
        <v>0</v>
      </c>
      <c r="H13" s="26">
        <v>1</v>
      </c>
      <c r="I13" s="26">
        <v>11</v>
      </c>
      <c r="J13" s="26">
        <v>3</v>
      </c>
      <c r="K13" s="26">
        <v>4</v>
      </c>
      <c r="L13" s="26">
        <v>4</v>
      </c>
      <c r="M13" s="26">
        <v>0</v>
      </c>
      <c r="N13" s="28">
        <v>0.57899999999999996</v>
      </c>
      <c r="O13" s="46">
        <v>19</v>
      </c>
      <c r="P13" s="26">
        <v>3</v>
      </c>
      <c r="Q13" s="26">
        <v>0</v>
      </c>
      <c r="R13" s="26">
        <v>0</v>
      </c>
      <c r="S13" s="26">
        <v>1</v>
      </c>
      <c r="T13" s="26">
        <v>2</v>
      </c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38</v>
      </c>
      <c r="F14" s="18">
        <f t="shared" si="0"/>
        <v>0</v>
      </c>
      <c r="G14" s="18">
        <f t="shared" si="0"/>
        <v>2</v>
      </c>
      <c r="H14" s="18">
        <f t="shared" si="0"/>
        <v>11</v>
      </c>
      <c r="I14" s="18">
        <f t="shared" si="0"/>
        <v>79</v>
      </c>
      <c r="J14" s="18">
        <f t="shared" si="0"/>
        <v>42</v>
      </c>
      <c r="K14" s="18">
        <f t="shared" si="0"/>
        <v>22</v>
      </c>
      <c r="L14" s="18">
        <f t="shared" si="0"/>
        <v>13</v>
      </c>
      <c r="M14" s="18">
        <f t="shared" si="0"/>
        <v>2</v>
      </c>
      <c r="N14" s="30">
        <f>PRODUCT(I14/O14)</f>
        <v>0.47303700977522012</v>
      </c>
      <c r="O14" s="31">
        <f t="shared" ref="O14:AE14" si="1">SUM(O4:O13)</f>
        <v>167.00596014155337</v>
      </c>
      <c r="P14" s="18">
        <f t="shared" si="1"/>
        <v>8</v>
      </c>
      <c r="Q14" s="18">
        <f t="shared" si="1"/>
        <v>0</v>
      </c>
      <c r="R14" s="18">
        <f t="shared" si="1"/>
        <v>0</v>
      </c>
      <c r="S14" s="18">
        <f t="shared" si="1"/>
        <v>2</v>
      </c>
      <c r="T14" s="18">
        <f t="shared" si="1"/>
        <v>5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7" t="s">
        <v>2</v>
      </c>
      <c r="C15" s="32"/>
      <c r="D15" s="33">
        <f>SUM(F14:H14)+((I14-F14-G14)/3)+(E14/3)+(Z14*25)+(AA14*25)+(AB14*10)+(AC14*25)+(AD14*20)+(AE14*15)</f>
        <v>51.333333333333336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9" t="s">
        <v>32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1"/>
      <c r="AC17" s="12"/>
      <c r="AD17" s="12"/>
      <c r="AE17" s="4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1"/>
      <c r="E18" s="26">
        <f>PRODUCT(E14)</f>
        <v>38</v>
      </c>
      <c r="F18" s="26">
        <f>PRODUCT(F14)</f>
        <v>0</v>
      </c>
      <c r="G18" s="26">
        <f>PRODUCT(G14)</f>
        <v>2</v>
      </c>
      <c r="H18" s="26">
        <f>PRODUCT(H14)</f>
        <v>11</v>
      </c>
      <c r="I18" s="26">
        <f>PRODUCT(I14)</f>
        <v>79</v>
      </c>
      <c r="J18" s="1"/>
      <c r="K18" s="42">
        <f>PRODUCT((F18+G18)/E18)</f>
        <v>5.2631578947368418E-2</v>
      </c>
      <c r="L18" s="42">
        <f>PRODUCT(H18/E18)</f>
        <v>0.28947368421052633</v>
      </c>
      <c r="M18" s="42">
        <f>PRODUCT(I18/E18)</f>
        <v>2.0789473684210527</v>
      </c>
      <c r="N18" s="28">
        <f>PRODUCT(N14)</f>
        <v>0.47303700977522012</v>
      </c>
      <c r="O18" s="24">
        <f>PRODUCT(O14)</f>
        <v>167.00596014155337</v>
      </c>
      <c r="P18" s="67" t="s">
        <v>33</v>
      </c>
      <c r="Q18" s="68"/>
      <c r="R18" s="69" t="s">
        <v>46</v>
      </c>
      <c r="S18" s="69"/>
      <c r="T18" s="69"/>
      <c r="U18" s="69"/>
      <c r="V18" s="69"/>
      <c r="W18" s="69"/>
      <c r="X18" s="69"/>
      <c r="Y18" s="69"/>
      <c r="Z18" s="69"/>
      <c r="AA18" s="70" t="s">
        <v>36</v>
      </c>
      <c r="AB18" s="70"/>
      <c r="AC18" s="71" t="s">
        <v>61</v>
      </c>
      <c r="AD18" s="70"/>
      <c r="AE18" s="7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3" t="s">
        <v>18</v>
      </c>
      <c r="C19" s="44"/>
      <c r="D19" s="45"/>
      <c r="E19" s="26">
        <f>PRODUCT(P14)</f>
        <v>8</v>
      </c>
      <c r="F19" s="26">
        <f t="shared" ref="F19:I19" si="2">PRODUCT(Q14)</f>
        <v>0</v>
      </c>
      <c r="G19" s="26">
        <f t="shared" si="2"/>
        <v>0</v>
      </c>
      <c r="H19" s="26">
        <f t="shared" si="2"/>
        <v>2</v>
      </c>
      <c r="I19" s="26">
        <f t="shared" si="2"/>
        <v>5</v>
      </c>
      <c r="J19" s="1"/>
      <c r="K19" s="42">
        <f>PRODUCT((F19+G19)/E19)</f>
        <v>0</v>
      </c>
      <c r="L19" s="42">
        <f>PRODUCT(H19/E19)</f>
        <v>0.25</v>
      </c>
      <c r="M19" s="42">
        <f>PRODUCT(I19/E19)</f>
        <v>0.625</v>
      </c>
      <c r="N19" s="28">
        <f>PRODUCT(I19/O19)</f>
        <v>0.2</v>
      </c>
      <c r="O19" s="46">
        <v>25</v>
      </c>
      <c r="P19" s="73" t="s">
        <v>59</v>
      </c>
      <c r="Q19" s="74"/>
      <c r="R19" s="75" t="s">
        <v>53</v>
      </c>
      <c r="S19" s="75"/>
      <c r="T19" s="75"/>
      <c r="U19" s="75"/>
      <c r="V19" s="75"/>
      <c r="W19" s="75"/>
      <c r="X19" s="75"/>
      <c r="Y19" s="75"/>
      <c r="Z19" s="75"/>
      <c r="AA19" s="76" t="s">
        <v>52</v>
      </c>
      <c r="AB19" s="76"/>
      <c r="AC19" s="77" t="s">
        <v>62</v>
      </c>
      <c r="AD19" s="76"/>
      <c r="AE19" s="78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7" t="s">
        <v>19</v>
      </c>
      <c r="C20" s="48"/>
      <c r="D20" s="49"/>
      <c r="E20" s="29"/>
      <c r="F20" s="29"/>
      <c r="G20" s="29"/>
      <c r="H20" s="29"/>
      <c r="I20" s="29"/>
      <c r="J20" s="1"/>
      <c r="K20" s="50"/>
      <c r="L20" s="50"/>
      <c r="M20" s="50"/>
      <c r="N20" s="51"/>
      <c r="O20" s="24"/>
      <c r="P20" s="73" t="s">
        <v>60</v>
      </c>
      <c r="Q20" s="74"/>
      <c r="R20" s="75" t="s">
        <v>50</v>
      </c>
      <c r="S20" s="75"/>
      <c r="T20" s="75"/>
      <c r="U20" s="75"/>
      <c r="V20" s="75"/>
      <c r="W20" s="75"/>
      <c r="X20" s="75"/>
      <c r="Y20" s="75"/>
      <c r="Z20" s="75"/>
      <c r="AA20" s="76" t="s">
        <v>49</v>
      </c>
      <c r="AB20" s="76"/>
      <c r="AC20" s="77" t="s">
        <v>63</v>
      </c>
      <c r="AD20" s="76"/>
      <c r="AE20" s="78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2" t="s">
        <v>20</v>
      </c>
      <c r="C21" s="53"/>
      <c r="D21" s="54"/>
      <c r="E21" s="18">
        <f>SUM(E18:E20)</f>
        <v>46</v>
      </c>
      <c r="F21" s="18">
        <f>SUM(F18:F20)</f>
        <v>0</v>
      </c>
      <c r="G21" s="18">
        <f>SUM(G18:G20)</f>
        <v>2</v>
      </c>
      <c r="H21" s="18">
        <f>SUM(H18:H20)</f>
        <v>13</v>
      </c>
      <c r="I21" s="18">
        <f>SUM(I18:I20)</f>
        <v>84</v>
      </c>
      <c r="J21" s="1"/>
      <c r="K21" s="55">
        <f>PRODUCT((F21+G21)/E21)</f>
        <v>4.3478260869565216E-2</v>
      </c>
      <c r="L21" s="55">
        <f>PRODUCT(H21/E21)</f>
        <v>0.28260869565217389</v>
      </c>
      <c r="M21" s="55">
        <f>PRODUCT(I21/E21)</f>
        <v>1.826086956521739</v>
      </c>
      <c r="N21" s="30">
        <f>PRODUCT(I21/O21)</f>
        <v>0.43748641936985871</v>
      </c>
      <c r="O21" s="24">
        <f>SUM(O18:O20)</f>
        <v>192.00596014155337</v>
      </c>
      <c r="P21" s="79" t="s">
        <v>34</v>
      </c>
      <c r="Q21" s="80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2"/>
      <c r="AC21" s="83"/>
      <c r="AD21" s="82"/>
      <c r="AE21" s="84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51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43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47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58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54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56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56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56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37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37"/>
      <c r="R72" s="1"/>
      <c r="S72" s="1"/>
      <c r="T72" s="24"/>
      <c r="U72" s="24"/>
      <c r="V72" s="56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37"/>
      <c r="R73" s="1"/>
      <c r="S73" s="1"/>
      <c r="T73" s="24"/>
      <c r="U73" s="24"/>
      <c r="V73" s="56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37"/>
      <c r="R74" s="1"/>
      <c r="S74" s="1"/>
      <c r="T74" s="24"/>
      <c r="U74" s="24"/>
      <c r="V74" s="56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37"/>
      <c r="R75" s="1"/>
      <c r="S75" s="1"/>
      <c r="T75" s="24"/>
      <c r="U75" s="24"/>
      <c r="V75" s="56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37"/>
      <c r="R76" s="1"/>
      <c r="S76" s="1"/>
      <c r="T76" s="24"/>
      <c r="U76" s="24"/>
      <c r="V76" s="56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37"/>
      <c r="R77" s="1"/>
      <c r="S77" s="1"/>
      <c r="T77" s="24"/>
      <c r="U77" s="24"/>
      <c r="V77" s="56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37"/>
      <c r="R78" s="1"/>
      <c r="S78" s="1"/>
      <c r="T78" s="24"/>
      <c r="U78" s="24"/>
      <c r="V78" s="56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37"/>
      <c r="R79" s="1"/>
      <c r="S79" s="1"/>
      <c r="T79" s="24"/>
      <c r="U79" s="24"/>
      <c r="V79" s="56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2020-08-20T18:50:43Z</dcterms:modified>
</cp:coreProperties>
</file>