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O19" i="2"/>
  <c r="O18" i="2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K21" i="2" l="1"/>
  <c r="H21" i="2"/>
  <c r="I21" i="2"/>
  <c r="O20" i="2"/>
  <c r="M21" i="2"/>
  <c r="N20" i="2"/>
  <c r="N19" i="2"/>
  <c r="M20" i="2"/>
  <c r="M19" i="2"/>
  <c r="F21" i="2"/>
  <c r="L19" i="2"/>
  <c r="L20" i="2"/>
  <c r="N21" i="2" l="1"/>
  <c r="L21" i="2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<sst xmlns="http://schemas.openxmlformats.org/spreadsheetml/2006/main" count="194" uniqueCount="68">
  <si>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</si>
  <si>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</si>
  <si>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</si>
  <si>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</si>
  <si>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</si>
  <si>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</si>
  <si>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</si>
  <si>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</si>
  <si>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</si>
  <si>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</si>
  <si>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</si>
  <si>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</si>
  <si>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</si>
  <si>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</si>
  <si>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</si>
  <si>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</si>
  <si>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</si>
  <si>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</si>
  <si>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</si>
  <si>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</si>
  <si>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</si>
  <si>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</si>
  <si>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</si>
  <si>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</si>
  <si>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</si>
  <si>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</si>
  <si>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</si>
  <si>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</si>
  <si>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</si>
  <si>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</si>
  <si>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</si>
  <si>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</si>
  <si>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</si>
  <si>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Vironen</t>
  </si>
  <si>
    <t>9.</t>
  </si>
  <si>
    <t>JuPa</t>
  </si>
  <si>
    <t>ykköspesis</t>
  </si>
  <si>
    <t>6.</t>
  </si>
  <si>
    <t>4.</t>
  </si>
  <si>
    <t>5.</t>
  </si>
  <si>
    <t>10.</t>
  </si>
  <si>
    <t>HoNsU</t>
  </si>
  <si>
    <t>Seurat</t>
  </si>
  <si>
    <t>JuPa = Juvan Pallo  (1950)</t>
  </si>
  <si>
    <t>HoNsU = Hongikon Nuorisoseuran Urheilijat  (1948)</t>
  </si>
  <si>
    <t>28.11.1962</t>
  </si>
  <si>
    <t>YKKÖSPESIS</t>
  </si>
  <si>
    <t>8.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</si>
  <si>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</si>
  <si>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</si>
  <si>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</si>
  <si>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</si>
  <si>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</si>
  <si>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</si>
  <si>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</si>
  <si>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</si>
  <si>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</si>
  <si>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</si>
  <si>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</si>
  <si>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</si>
  <si>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</si>
  <si>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</si>
  <si>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</si>
  <si>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</si>
  <si>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1.</t>
  </si>
  <si>
    <t>3.</t>
  </si>
  <si>
    <t>11.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</si>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</sst>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5" customWidth="1"/>
    <col min="16" max="20" width="5.7109375" style="77" customWidth="1"/>
    <col min="21" max="21" width="8.7109375" style="77" customWidth="1"/>
    <col min="22" max="22" width="0.7109375" style="35" customWidth="1"/>
    <col min="23" max="27" width="5.7109375" style="77" customWidth="1"/>
    <col min="28" max="28" width="8.7109375" style="77" customWidth="1"/>
    <col min="29" max="29" width="0.7109375" style="35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124">
        <v>1984</v>
      </c>
      <c r="C4" s="124" t="s">
        <v>63</v>
      </c>
      <c r="D4" s="117" t="s">
        <v>35</v>
      </c>
      <c r="E4" s="124"/>
      <c r="F4" s="117" t="s">
        <v>67</v>
      </c>
      <c r="G4" s="118"/>
      <c r="H4" s="119"/>
      <c r="I4" s="124"/>
      <c r="J4" s="124"/>
      <c r="K4" s="124"/>
      <c r="L4" s="124"/>
      <c r="M4" s="124"/>
      <c r="N4" s="125"/>
      <c r="O4" s="35"/>
      <c r="P4" s="29"/>
      <c r="Q4" s="29"/>
      <c r="R4" s="29"/>
      <c r="S4" s="29"/>
      <c r="T4" s="29"/>
      <c r="U4" s="29"/>
      <c r="V4" s="35"/>
      <c r="W4" s="31"/>
      <c r="X4" s="31"/>
      <c r="Y4" s="31"/>
      <c r="Z4" s="31"/>
      <c r="AA4" s="31"/>
      <c r="AB4" s="66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124">
        <v>1985</v>
      </c>
      <c r="C5" s="124" t="s">
        <v>37</v>
      </c>
      <c r="D5" s="117" t="s">
        <v>35</v>
      </c>
      <c r="E5" s="124"/>
      <c r="F5" s="117" t="s">
        <v>67</v>
      </c>
      <c r="G5" s="118"/>
      <c r="H5" s="119"/>
      <c r="I5" s="124"/>
      <c r="J5" s="124"/>
      <c r="K5" s="124"/>
      <c r="L5" s="124"/>
      <c r="M5" s="124"/>
      <c r="N5" s="125"/>
      <c r="O5" s="35"/>
      <c r="P5" s="29"/>
      <c r="Q5" s="29"/>
      <c r="R5" s="29"/>
      <c r="S5" s="29"/>
      <c r="T5" s="29"/>
      <c r="U5" s="29"/>
      <c r="V5" s="35"/>
      <c r="W5" s="31"/>
      <c r="X5" s="31"/>
      <c r="Y5" s="31"/>
      <c r="Z5" s="31"/>
      <c r="AA5" s="31"/>
      <c r="AB5" s="66"/>
      <c r="AC5" s="35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124">
        <v>1986</v>
      </c>
      <c r="C6" s="124" t="s">
        <v>64</v>
      </c>
      <c r="D6" s="117" t="s">
        <v>35</v>
      </c>
      <c r="E6" s="124"/>
      <c r="F6" s="117" t="s">
        <v>67</v>
      </c>
      <c r="G6" s="118"/>
      <c r="H6" s="119"/>
      <c r="I6" s="124"/>
      <c r="J6" s="124"/>
      <c r="K6" s="124"/>
      <c r="L6" s="124"/>
      <c r="M6" s="124"/>
      <c r="N6" s="125"/>
      <c r="O6" s="35"/>
      <c r="P6" s="29"/>
      <c r="Q6" s="29"/>
      <c r="R6" s="29"/>
      <c r="S6" s="29"/>
      <c r="T6" s="29"/>
      <c r="U6" s="29"/>
      <c r="V6" s="35"/>
      <c r="W6" s="31"/>
      <c r="X6" s="31"/>
      <c r="Y6" s="31"/>
      <c r="Z6" s="31"/>
      <c r="AA6" s="31"/>
      <c r="AB6" s="66"/>
      <c r="AC6" s="35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1987</v>
      </c>
      <c r="C7" s="27" t="s">
        <v>66</v>
      </c>
      <c r="D7" s="84" t="s">
        <v>35</v>
      </c>
      <c r="E7" s="25"/>
      <c r="F7" s="26" t="s">
        <v>48</v>
      </c>
      <c r="G7" s="79"/>
      <c r="H7" s="27"/>
      <c r="I7" s="25"/>
      <c r="J7" s="25"/>
      <c r="K7" s="25"/>
      <c r="L7" s="25"/>
      <c r="M7" s="25"/>
      <c r="N7" s="34"/>
      <c r="O7" s="35"/>
      <c r="P7" s="29"/>
      <c r="Q7" s="29"/>
      <c r="R7" s="29"/>
      <c r="S7" s="29"/>
      <c r="T7" s="29"/>
      <c r="U7" s="29"/>
      <c r="V7" s="35"/>
      <c r="W7" s="31"/>
      <c r="X7" s="31"/>
      <c r="Y7" s="31"/>
      <c r="Z7" s="31"/>
      <c r="AA7" s="31"/>
      <c r="AB7" s="66"/>
      <c r="AC7" s="35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124">
        <v>1986</v>
      </c>
      <c r="C8" s="124" t="s">
        <v>64</v>
      </c>
      <c r="D8" s="117" t="s">
        <v>35</v>
      </c>
      <c r="E8" s="124"/>
      <c r="F8" s="117" t="s">
        <v>67</v>
      </c>
      <c r="G8" s="118"/>
      <c r="H8" s="119"/>
      <c r="I8" s="124"/>
      <c r="J8" s="124"/>
      <c r="K8" s="124"/>
      <c r="L8" s="124"/>
      <c r="M8" s="124"/>
      <c r="N8" s="125"/>
      <c r="O8" s="35"/>
      <c r="P8" s="29"/>
      <c r="Q8" s="29"/>
      <c r="R8" s="29"/>
      <c r="S8" s="29"/>
      <c r="T8" s="29"/>
      <c r="U8" s="29"/>
      <c r="V8" s="35"/>
      <c r="W8" s="31"/>
      <c r="X8" s="31"/>
      <c r="Y8" s="31"/>
      <c r="Z8" s="31"/>
      <c r="AA8" s="31"/>
      <c r="AB8" s="66"/>
      <c r="AC8" s="35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1989</v>
      </c>
      <c r="C9" s="27" t="s">
        <v>47</v>
      </c>
      <c r="D9" s="84" t="s">
        <v>35</v>
      </c>
      <c r="E9" s="25"/>
      <c r="F9" s="26" t="s">
        <v>48</v>
      </c>
      <c r="G9" s="79"/>
      <c r="H9" s="27"/>
      <c r="I9" s="25"/>
      <c r="J9" s="25"/>
      <c r="K9" s="25"/>
      <c r="L9" s="25"/>
      <c r="M9" s="25"/>
      <c r="N9" s="34"/>
      <c r="O9" s="35"/>
      <c r="P9" s="29"/>
      <c r="Q9" s="29"/>
      <c r="R9" s="29"/>
      <c r="S9" s="29"/>
      <c r="T9" s="29"/>
      <c r="U9" s="29"/>
      <c r="V9" s="35"/>
      <c r="W9" s="31"/>
      <c r="X9" s="31"/>
      <c r="Y9" s="31"/>
      <c r="Z9" s="31"/>
      <c r="AA9" s="31"/>
      <c r="AB9" s="66"/>
      <c r="AC9" s="35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">
      <c r="A10" s="9"/>
      <c r="B10" s="25">
        <v>1990</v>
      </c>
      <c r="C10" s="25" t="s">
        <v>40</v>
      </c>
      <c r="D10" s="26" t="s">
        <v>41</v>
      </c>
      <c r="E10" s="25"/>
      <c r="F10" s="26" t="s">
        <v>48</v>
      </c>
      <c r="G10" s="79"/>
      <c r="H10" s="27"/>
      <c r="I10" s="25"/>
      <c r="J10" s="25"/>
      <c r="K10" s="25"/>
      <c r="L10" s="25"/>
      <c r="M10" s="25"/>
      <c r="N10" s="28"/>
      <c r="O10" s="24"/>
      <c r="P10" s="29"/>
      <c r="Q10" s="29"/>
      <c r="R10" s="29"/>
      <c r="S10" s="29"/>
      <c r="T10" s="29"/>
      <c r="U10" s="29"/>
      <c r="V10" s="24"/>
      <c r="W10" s="31"/>
      <c r="X10" s="31"/>
      <c r="Y10" s="31"/>
      <c r="Z10" s="31"/>
      <c r="AA10" s="31"/>
      <c r="AB10" s="66"/>
      <c r="AC10" s="24"/>
      <c r="AD10" s="29"/>
      <c r="AE10" s="2"/>
      <c r="AF10" s="2"/>
      <c r="AG10" s="29"/>
      <c r="AH10" s="29"/>
      <c r="AI10" s="29"/>
      <c r="AJ10" s="9"/>
    </row>
    <row r="11" spans="1:36" s="23" customFormat="1" ht="15" customHeight="1" x14ac:dyDescent="0.2">
      <c r="A11" s="9"/>
      <c r="B11" s="25">
        <v>1991</v>
      </c>
      <c r="C11" s="25" t="s">
        <v>38</v>
      </c>
      <c r="D11" s="33" t="s">
        <v>35</v>
      </c>
      <c r="E11" s="25"/>
      <c r="F11" s="26" t="s">
        <v>48</v>
      </c>
      <c r="G11" s="79"/>
      <c r="H11" s="27"/>
      <c r="I11" s="25"/>
      <c r="J11" s="25"/>
      <c r="K11" s="25"/>
      <c r="L11" s="25"/>
      <c r="M11" s="25"/>
      <c r="N11" s="34"/>
      <c r="O11" s="24"/>
      <c r="P11" s="29"/>
      <c r="Q11" s="29"/>
      <c r="R11" s="29"/>
      <c r="S11" s="29"/>
      <c r="T11" s="29"/>
      <c r="U11" s="29"/>
      <c r="V11" s="24"/>
      <c r="W11" s="31"/>
      <c r="X11" s="31"/>
      <c r="Y11" s="31"/>
      <c r="Z11" s="31"/>
      <c r="AA11" s="31"/>
      <c r="AB11" s="66"/>
      <c r="AC11" s="24"/>
      <c r="AD11" s="29"/>
      <c r="AE11" s="2"/>
      <c r="AF11" s="2"/>
      <c r="AG11" s="29"/>
      <c r="AH11" s="29"/>
      <c r="AI11" s="29"/>
      <c r="AJ11" s="9"/>
    </row>
    <row r="12" spans="1:36" s="23" customFormat="1" ht="15" customHeight="1" x14ac:dyDescent="0.2">
      <c r="A12" s="9"/>
      <c r="B12" s="25">
        <v>1992</v>
      </c>
      <c r="C12" s="25" t="s">
        <v>39</v>
      </c>
      <c r="D12" s="33" t="s">
        <v>35</v>
      </c>
      <c r="E12" s="26"/>
      <c r="F12" s="26" t="s">
        <v>36</v>
      </c>
      <c r="G12" s="79"/>
      <c r="H12" s="27"/>
      <c r="I12" s="25"/>
      <c r="J12" s="25"/>
      <c r="K12" s="25"/>
      <c r="L12" s="25"/>
      <c r="M12" s="25"/>
      <c r="N12" s="34"/>
      <c r="O12" s="24"/>
      <c r="P12" s="29"/>
      <c r="Q12" s="29"/>
      <c r="R12" s="29"/>
      <c r="S12" s="29"/>
      <c r="T12" s="29"/>
      <c r="U12" s="29"/>
      <c r="V12" s="24"/>
      <c r="W12" s="31"/>
      <c r="X12" s="31"/>
      <c r="Y12" s="31"/>
      <c r="Z12" s="31"/>
      <c r="AA12" s="31"/>
      <c r="AB12" s="66"/>
      <c r="AC12" s="24"/>
      <c r="AD12" s="29"/>
      <c r="AE12" s="2"/>
      <c r="AF12" s="2"/>
      <c r="AG12" s="29"/>
      <c r="AH12" s="29"/>
      <c r="AI12" s="29"/>
      <c r="AJ12" s="9"/>
    </row>
    <row r="13" spans="1:36" s="23" customFormat="1" ht="15" customHeight="1" x14ac:dyDescent="0.2">
      <c r="A13" s="9"/>
      <c r="B13" s="25">
        <v>1993</v>
      </c>
      <c r="C13" s="25" t="s">
        <v>38</v>
      </c>
      <c r="D13" s="33" t="s">
        <v>35</v>
      </c>
      <c r="E13" s="26"/>
      <c r="F13" s="26" t="s">
        <v>36</v>
      </c>
      <c r="G13" s="79"/>
      <c r="H13" s="27"/>
      <c r="I13" s="25"/>
      <c r="J13" s="25"/>
      <c r="K13" s="25"/>
      <c r="L13" s="25"/>
      <c r="M13" s="25"/>
      <c r="N13" s="34"/>
      <c r="O13" s="24"/>
      <c r="P13" s="29"/>
      <c r="Q13" s="29"/>
      <c r="R13" s="29"/>
      <c r="S13" s="29"/>
      <c r="T13" s="29"/>
      <c r="U13" s="29"/>
      <c r="V13" s="24"/>
      <c r="W13" s="31"/>
      <c r="X13" s="31"/>
      <c r="Y13" s="31"/>
      <c r="Z13" s="31"/>
      <c r="AA13" s="31"/>
      <c r="AB13" s="66"/>
      <c r="AC13" s="24"/>
      <c r="AD13" s="29"/>
      <c r="AE13" s="2"/>
      <c r="AF13" s="2"/>
      <c r="AG13" s="29"/>
      <c r="AH13" s="29"/>
      <c r="AI13" s="29"/>
      <c r="AJ13" s="9"/>
    </row>
    <row r="14" spans="1:36" s="23" customFormat="1" ht="15" customHeight="1" x14ac:dyDescent="0.2">
      <c r="A14" s="9"/>
      <c r="B14" s="25">
        <v>1994</v>
      </c>
      <c r="C14" s="25" t="s">
        <v>37</v>
      </c>
      <c r="D14" s="33" t="s">
        <v>35</v>
      </c>
      <c r="E14" s="26"/>
      <c r="F14" s="26" t="s">
        <v>36</v>
      </c>
      <c r="G14" s="79"/>
      <c r="H14" s="27"/>
      <c r="I14" s="25"/>
      <c r="J14" s="25"/>
      <c r="K14" s="25"/>
      <c r="L14" s="25"/>
      <c r="M14" s="25"/>
      <c r="N14" s="34"/>
      <c r="O14" s="24"/>
      <c r="P14" s="29"/>
      <c r="Q14" s="29"/>
      <c r="R14" s="29"/>
      <c r="S14" s="29"/>
      <c r="T14" s="29"/>
      <c r="U14" s="29"/>
      <c r="V14" s="24"/>
      <c r="W14" s="31">
        <v>13</v>
      </c>
      <c r="X14" s="31">
        <v>0</v>
      </c>
      <c r="Y14" s="31">
        <v>6</v>
      </c>
      <c r="Z14" s="31">
        <v>8</v>
      </c>
      <c r="AA14" s="31">
        <v>51</v>
      </c>
      <c r="AB14" s="66">
        <v>0.48599999999999999</v>
      </c>
      <c r="AC14" s="24"/>
      <c r="AD14" s="29"/>
      <c r="AE14" s="2"/>
      <c r="AF14" s="2"/>
      <c r="AG14" s="29"/>
      <c r="AH14" s="29"/>
      <c r="AI14" s="29"/>
      <c r="AJ14" s="9"/>
    </row>
    <row r="15" spans="1:36" s="23" customFormat="1" ht="15" customHeight="1" x14ac:dyDescent="0.2">
      <c r="A15" s="9"/>
      <c r="B15" s="29">
        <v>1995</v>
      </c>
      <c r="C15" s="29"/>
      <c r="D15" s="37"/>
      <c r="E15" s="29"/>
      <c r="F15" s="29"/>
      <c r="G15" s="30"/>
      <c r="H15" s="29"/>
      <c r="I15" s="29"/>
      <c r="J15" s="29"/>
      <c r="K15" s="29"/>
      <c r="L15" s="29"/>
      <c r="M15" s="29"/>
      <c r="N15" s="38"/>
      <c r="O15" s="24"/>
      <c r="P15" s="29"/>
      <c r="Q15" s="29"/>
      <c r="R15" s="29"/>
      <c r="S15" s="29"/>
      <c r="T15" s="29"/>
      <c r="U15" s="29"/>
      <c r="V15" s="24"/>
      <c r="W15" s="31"/>
      <c r="X15" s="31"/>
      <c r="Y15" s="31"/>
      <c r="Z15" s="31"/>
      <c r="AA15" s="31"/>
      <c r="AB15" s="66"/>
      <c r="AC15" s="24"/>
      <c r="AD15" s="29"/>
      <c r="AE15" s="2"/>
      <c r="AF15" s="2"/>
      <c r="AG15" s="29"/>
      <c r="AH15" s="29"/>
      <c r="AI15" s="29"/>
      <c r="AJ15" s="9"/>
    </row>
    <row r="16" spans="1:36" s="23" customFormat="1" ht="15" customHeight="1" x14ac:dyDescent="0.25">
      <c r="A16" s="9"/>
      <c r="B16" s="29">
        <v>1996</v>
      </c>
      <c r="C16" s="29" t="s">
        <v>34</v>
      </c>
      <c r="D16" s="37" t="s">
        <v>35</v>
      </c>
      <c r="E16" s="29">
        <v>4</v>
      </c>
      <c r="F16" s="29">
        <v>0</v>
      </c>
      <c r="G16" s="29">
        <v>0</v>
      </c>
      <c r="H16" s="29">
        <v>1</v>
      </c>
      <c r="I16" s="29">
        <v>2</v>
      </c>
      <c r="J16" s="29">
        <v>1</v>
      </c>
      <c r="K16" s="29">
        <v>1</v>
      </c>
      <c r="L16" s="29">
        <v>0</v>
      </c>
      <c r="M16" s="29">
        <v>0</v>
      </c>
      <c r="N16" s="38">
        <v>0.5</v>
      </c>
      <c r="O16" s="35"/>
      <c r="P16" s="29"/>
      <c r="Q16" s="29"/>
      <c r="R16" s="29"/>
      <c r="S16" s="29"/>
      <c r="T16" s="29"/>
      <c r="U16" s="29"/>
      <c r="V16" s="35"/>
      <c r="W16" s="31"/>
      <c r="X16" s="31"/>
      <c r="Y16" s="31"/>
      <c r="Z16" s="31"/>
      <c r="AA16" s="31"/>
      <c r="AB16" s="66"/>
      <c r="AC16" s="35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4</v>
      </c>
      <c r="F17" s="18">
        <v>0</v>
      </c>
      <c r="G17" s="18">
        <v>0</v>
      </c>
      <c r="H17" s="18">
        <v>1</v>
      </c>
      <c r="I17" s="18">
        <v>2</v>
      </c>
      <c r="J17" s="18">
        <v>1</v>
      </c>
      <c r="K17" s="18">
        <v>1</v>
      </c>
      <c r="L17" s="18">
        <v>0</v>
      </c>
      <c r="M17" s="18">
        <v>0</v>
      </c>
      <c r="N17" s="39">
        <v>0.5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9">
        <v>0</v>
      </c>
      <c r="V17" s="24"/>
      <c r="W17" s="18">
        <f>PRODUCT(E23)</f>
        <v>13</v>
      </c>
      <c r="X17" s="18">
        <f t="shared" ref="X17:AA17" si="0">PRODUCT(F23)</f>
        <v>0</v>
      </c>
      <c r="Y17" s="18">
        <f t="shared" si="0"/>
        <v>6</v>
      </c>
      <c r="Z17" s="18">
        <f t="shared" si="0"/>
        <v>8</v>
      </c>
      <c r="AA17" s="18">
        <f t="shared" si="0"/>
        <v>51</v>
      </c>
      <c r="AB17" s="39">
        <f>PRODUCT(N23)</f>
        <v>0.48599999999999999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0" t="s">
        <v>2</v>
      </c>
      <c r="C18" s="32"/>
      <c r="D18" s="41">
        <v>3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9"/>
    </row>
    <row r="19" spans="1:36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P19" s="42"/>
      <c r="Q19" s="45"/>
      <c r="R19" s="42"/>
      <c r="S19" s="42"/>
      <c r="T19" s="42"/>
      <c r="U19" s="42"/>
      <c r="W19" s="42"/>
      <c r="X19" s="42"/>
      <c r="Y19" s="42"/>
      <c r="Z19" s="42"/>
      <c r="AA19" s="42"/>
      <c r="AB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7" t="s">
        <v>29</v>
      </c>
      <c r="Q20" s="12"/>
      <c r="R20" s="12"/>
      <c r="S20" s="12"/>
      <c r="T20" s="48"/>
      <c r="U20" s="48"/>
      <c r="V20" s="48"/>
      <c r="W20" s="48"/>
      <c r="X20" s="48"/>
      <c r="Y20" s="48"/>
      <c r="Z20" s="48"/>
      <c r="AA20" s="12"/>
      <c r="AB20" s="12"/>
      <c r="AC20" s="48"/>
      <c r="AD20" s="12"/>
      <c r="AE20" s="12"/>
      <c r="AF20" s="12"/>
      <c r="AG20" s="12"/>
      <c r="AH20" s="12"/>
      <c r="AI20" s="49"/>
      <c r="AJ20" s="9"/>
    </row>
    <row r="21" spans="1:36" ht="15" customHeight="1" x14ac:dyDescent="0.2">
      <c r="A21" s="9"/>
      <c r="B21" s="47" t="s">
        <v>12</v>
      </c>
      <c r="C21" s="12"/>
      <c r="D21" s="49"/>
      <c r="E21" s="29">
        <v>4</v>
      </c>
      <c r="F21" s="29">
        <v>0</v>
      </c>
      <c r="G21" s="29">
        <v>0</v>
      </c>
      <c r="H21" s="29">
        <v>1</v>
      </c>
      <c r="I21" s="29">
        <v>2</v>
      </c>
      <c r="J21" s="42"/>
      <c r="K21" s="50">
        <v>0</v>
      </c>
      <c r="L21" s="50">
        <v>0.25</v>
      </c>
      <c r="M21" s="50">
        <v>0.5</v>
      </c>
      <c r="N21" s="38">
        <v>0.5</v>
      </c>
      <c r="O21" s="24"/>
      <c r="P21" s="51" t="s">
        <v>9</v>
      </c>
      <c r="Q21" s="52"/>
      <c r="R21" s="60"/>
      <c r="S21" s="53"/>
      <c r="T21" s="53"/>
      <c r="U21" s="53"/>
      <c r="V21" s="53"/>
      <c r="W21" s="53"/>
      <c r="X21" s="53"/>
      <c r="Y21" s="54"/>
      <c r="Z21" s="53"/>
      <c r="AA21" s="53"/>
      <c r="AB21" s="53"/>
      <c r="AC21" s="53"/>
      <c r="AD21" s="53"/>
      <c r="AE21" s="53"/>
      <c r="AF21" s="53"/>
      <c r="AG21" s="53"/>
      <c r="AH21" s="54"/>
      <c r="AI21" s="86"/>
      <c r="AJ21" s="9"/>
    </row>
    <row r="22" spans="1:36" ht="15" customHeight="1" x14ac:dyDescent="0.2">
      <c r="A22" s="9"/>
      <c r="B22" s="55" t="s">
        <v>14</v>
      </c>
      <c r="C22" s="56"/>
      <c r="D22" s="57"/>
      <c r="E22" s="29"/>
      <c r="F22" s="29"/>
      <c r="G22" s="29"/>
      <c r="H22" s="29"/>
      <c r="I22" s="29"/>
      <c r="J22" s="42"/>
      <c r="K22" s="50"/>
      <c r="L22" s="50"/>
      <c r="M22" s="50"/>
      <c r="N22" s="38"/>
      <c r="O22" s="24"/>
      <c r="P22" s="58" t="s">
        <v>52</v>
      </c>
      <c r="Q22" s="59"/>
      <c r="R22" s="60"/>
      <c r="S22" s="60"/>
      <c r="T22" s="60"/>
      <c r="U22" s="60"/>
      <c r="V22" s="60"/>
      <c r="W22" s="60"/>
      <c r="X22" s="60"/>
      <c r="Y22" s="61"/>
      <c r="Z22" s="60"/>
      <c r="AA22" s="60"/>
      <c r="AB22" s="60"/>
      <c r="AC22" s="60"/>
      <c r="AD22" s="60"/>
      <c r="AE22" s="60"/>
      <c r="AF22" s="60"/>
      <c r="AG22" s="60"/>
      <c r="AH22" s="61"/>
      <c r="AI22" s="87"/>
      <c r="AJ22" s="9"/>
    </row>
    <row r="23" spans="1:36" ht="15" customHeight="1" x14ac:dyDescent="0.2">
      <c r="A23" s="9"/>
      <c r="B23" s="62" t="s">
        <v>15</v>
      </c>
      <c r="C23" s="63"/>
      <c r="D23" s="64"/>
      <c r="E23" s="31">
        <v>13</v>
      </c>
      <c r="F23" s="36">
        <v>0</v>
      </c>
      <c r="G23" s="36">
        <v>6</v>
      </c>
      <c r="H23" s="36">
        <v>8</v>
      </c>
      <c r="I23" s="36">
        <v>51</v>
      </c>
      <c r="J23" s="42"/>
      <c r="K23" s="65">
        <v>0.46153846153846156</v>
      </c>
      <c r="L23" s="65">
        <v>0.61538461538461542</v>
      </c>
      <c r="M23" s="65">
        <v>3.9230769230769229</v>
      </c>
      <c r="N23" s="66">
        <v>0.48599999999999999</v>
      </c>
      <c r="O23" s="24"/>
      <c r="P23" s="58" t="s">
        <v>53</v>
      </c>
      <c r="Q23" s="59"/>
      <c r="R23" s="60"/>
      <c r="S23" s="60"/>
      <c r="T23" s="60"/>
      <c r="U23" s="60"/>
      <c r="V23" s="60"/>
      <c r="W23" s="60"/>
      <c r="X23" s="60"/>
      <c r="Y23" s="61"/>
      <c r="Z23" s="60"/>
      <c r="AA23" s="60"/>
      <c r="AB23" s="60"/>
      <c r="AC23" s="60"/>
      <c r="AD23" s="60"/>
      <c r="AE23" s="60"/>
      <c r="AF23" s="60"/>
      <c r="AG23" s="60"/>
      <c r="AH23" s="61"/>
      <c r="AI23" s="87"/>
    </row>
    <row r="24" spans="1:36" ht="15" customHeight="1" x14ac:dyDescent="0.2">
      <c r="A24" s="9"/>
      <c r="B24" s="67" t="s">
        <v>25</v>
      </c>
      <c r="C24" s="68"/>
      <c r="D24" s="69"/>
      <c r="E24" s="18">
        <v>17</v>
      </c>
      <c r="F24" s="18">
        <v>0</v>
      </c>
      <c r="G24" s="18">
        <v>6</v>
      </c>
      <c r="H24" s="18">
        <v>9</v>
      </c>
      <c r="I24" s="18">
        <v>53</v>
      </c>
      <c r="J24" s="42"/>
      <c r="K24" s="70">
        <v>0.35294117647058826</v>
      </c>
      <c r="L24" s="70">
        <v>0.52941176470588236</v>
      </c>
      <c r="M24" s="70">
        <v>3.1176470588235294</v>
      </c>
      <c r="N24" s="39">
        <v>0.48599999999999999</v>
      </c>
      <c r="O24" s="24"/>
      <c r="P24" s="71" t="s">
        <v>10</v>
      </c>
      <c r="Q24" s="72"/>
      <c r="R24" s="73"/>
      <c r="S24" s="73"/>
      <c r="T24" s="73"/>
      <c r="U24" s="73"/>
      <c r="V24" s="73"/>
      <c r="W24" s="73"/>
      <c r="X24" s="73"/>
      <c r="Y24" s="74"/>
      <c r="Z24" s="73"/>
      <c r="AA24" s="73"/>
      <c r="AB24" s="73"/>
      <c r="AC24" s="73"/>
      <c r="AD24" s="73"/>
      <c r="AE24" s="73"/>
      <c r="AF24" s="73"/>
      <c r="AG24" s="73"/>
      <c r="AH24" s="74"/>
      <c r="AI24" s="88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 t="s">
        <v>42</v>
      </c>
      <c r="C26" s="42"/>
      <c r="D26" s="76" t="s">
        <v>43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76" t="s">
        <v>44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</sheetData>
  <sortState ref="B4:N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45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46</v>
      </c>
      <c r="C2" s="81"/>
      <c r="D2" s="82"/>
      <c r="E2" s="13" t="s">
        <v>12</v>
      </c>
      <c r="F2" s="14"/>
      <c r="G2" s="14"/>
      <c r="H2" s="14"/>
      <c r="I2" s="20"/>
      <c r="J2" s="15"/>
      <c r="K2" s="85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91" t="s">
        <v>56</v>
      </c>
      <c r="Y2" s="92"/>
      <c r="Z2" s="93"/>
      <c r="AA2" s="13" t="s">
        <v>12</v>
      </c>
      <c r="AB2" s="14"/>
      <c r="AC2" s="14"/>
      <c r="AD2" s="14"/>
      <c r="AE2" s="20"/>
      <c r="AF2" s="15"/>
      <c r="AG2" s="85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9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40"/>
      <c r="E4" s="29"/>
      <c r="F4" s="29"/>
      <c r="G4" s="29"/>
      <c r="H4" s="30"/>
      <c r="I4" s="29"/>
      <c r="J4" s="95"/>
      <c r="K4" s="35"/>
      <c r="L4" s="96"/>
      <c r="M4" s="18"/>
      <c r="N4" s="18"/>
      <c r="O4" s="18"/>
      <c r="P4" s="24"/>
      <c r="Q4" s="29"/>
      <c r="R4" s="29"/>
      <c r="S4" s="30"/>
      <c r="T4" s="29"/>
      <c r="U4" s="29"/>
      <c r="V4" s="97"/>
      <c r="W4" s="35"/>
      <c r="X4" s="29">
        <v>1984</v>
      </c>
      <c r="Y4" s="29" t="s">
        <v>63</v>
      </c>
      <c r="Z4" s="2" t="s">
        <v>35</v>
      </c>
      <c r="AA4" s="29">
        <v>17</v>
      </c>
      <c r="AB4" s="29">
        <v>0</v>
      </c>
      <c r="AC4" s="29">
        <v>1</v>
      </c>
      <c r="AD4" s="29">
        <v>26</v>
      </c>
      <c r="AE4" s="29"/>
      <c r="AF4" s="38"/>
      <c r="AG4" s="24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98"/>
      <c r="AS4" s="9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2"/>
      <c r="D5" s="40"/>
      <c r="E5" s="29"/>
      <c r="F5" s="29"/>
      <c r="G5" s="29"/>
      <c r="H5" s="30"/>
      <c r="I5" s="29"/>
      <c r="J5" s="95"/>
      <c r="K5" s="35"/>
      <c r="L5" s="96"/>
      <c r="M5" s="18"/>
      <c r="N5" s="18"/>
      <c r="O5" s="18"/>
      <c r="P5" s="24"/>
      <c r="Q5" s="29"/>
      <c r="R5" s="29"/>
      <c r="S5" s="30"/>
      <c r="T5" s="29"/>
      <c r="U5" s="29"/>
      <c r="V5" s="97"/>
      <c r="W5" s="35"/>
      <c r="X5" s="29">
        <v>1985</v>
      </c>
      <c r="Y5" s="29" t="s">
        <v>37</v>
      </c>
      <c r="Z5" s="2" t="s">
        <v>35</v>
      </c>
      <c r="AA5" s="29">
        <v>14</v>
      </c>
      <c r="AB5" s="29">
        <v>0</v>
      </c>
      <c r="AC5" s="29">
        <v>3</v>
      </c>
      <c r="AD5" s="29">
        <v>17</v>
      </c>
      <c r="AE5" s="29"/>
      <c r="AF5" s="38"/>
      <c r="AG5" s="83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98"/>
      <c r="AS5" s="9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40"/>
      <c r="E6" s="29"/>
      <c r="F6" s="29"/>
      <c r="G6" s="29"/>
      <c r="H6" s="30"/>
      <c r="I6" s="29"/>
      <c r="J6" s="95"/>
      <c r="K6" s="35"/>
      <c r="L6" s="96"/>
      <c r="M6" s="18"/>
      <c r="N6" s="18"/>
      <c r="O6" s="18"/>
      <c r="P6" s="24"/>
      <c r="Q6" s="29"/>
      <c r="R6" s="29"/>
      <c r="S6" s="30"/>
      <c r="T6" s="29"/>
      <c r="U6" s="29"/>
      <c r="V6" s="97"/>
      <c r="W6" s="35"/>
      <c r="X6" s="29">
        <v>1986</v>
      </c>
      <c r="Y6" s="29" t="s">
        <v>64</v>
      </c>
      <c r="Z6" s="2" t="s">
        <v>35</v>
      </c>
      <c r="AA6" s="29">
        <v>21</v>
      </c>
      <c r="AB6" s="29">
        <v>2</v>
      </c>
      <c r="AC6" s="29">
        <v>13</v>
      </c>
      <c r="AD6" s="29">
        <v>49</v>
      </c>
      <c r="AE6" s="29"/>
      <c r="AF6" s="38"/>
      <c r="AG6" s="24"/>
      <c r="AH6" s="18"/>
      <c r="AI6" s="29" t="s">
        <v>65</v>
      </c>
      <c r="AJ6" s="18" t="s">
        <v>34</v>
      </c>
      <c r="AK6" s="18"/>
      <c r="AL6" s="24"/>
      <c r="AM6" s="29"/>
      <c r="AN6" s="29"/>
      <c r="AO6" s="29"/>
      <c r="AP6" s="29"/>
      <c r="AQ6" s="29"/>
      <c r="AR6" s="98"/>
      <c r="AS6" s="9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1987</v>
      </c>
      <c r="C7" s="29" t="s">
        <v>66</v>
      </c>
      <c r="D7" s="40" t="s">
        <v>35</v>
      </c>
      <c r="E7" s="29">
        <v>22</v>
      </c>
      <c r="F7" s="29">
        <v>0</v>
      </c>
      <c r="G7" s="29">
        <v>3</v>
      </c>
      <c r="H7" s="29">
        <v>15</v>
      </c>
      <c r="I7" s="29"/>
      <c r="J7" s="95"/>
      <c r="K7" s="24"/>
      <c r="L7" s="18"/>
      <c r="M7" s="18"/>
      <c r="N7" s="18"/>
      <c r="O7" s="18"/>
      <c r="P7" s="24"/>
      <c r="Q7" s="29"/>
      <c r="R7" s="29"/>
      <c r="S7" s="30"/>
      <c r="T7" s="29"/>
      <c r="U7" s="29"/>
      <c r="V7" s="97"/>
      <c r="W7" s="35"/>
      <c r="X7" s="29"/>
      <c r="Y7" s="32"/>
      <c r="Z7" s="40"/>
      <c r="AA7" s="29"/>
      <c r="AB7" s="29"/>
      <c r="AC7" s="29"/>
      <c r="AD7" s="30"/>
      <c r="AE7" s="29"/>
      <c r="AF7" s="95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98"/>
      <c r="AS7" s="9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2"/>
      <c r="D8" s="40"/>
      <c r="E8" s="29"/>
      <c r="F8" s="29"/>
      <c r="G8" s="29"/>
      <c r="H8" s="30"/>
      <c r="I8" s="29"/>
      <c r="J8" s="95"/>
      <c r="K8" s="35"/>
      <c r="L8" s="96"/>
      <c r="M8" s="18"/>
      <c r="N8" s="18"/>
      <c r="O8" s="18"/>
      <c r="P8" s="24"/>
      <c r="Q8" s="29"/>
      <c r="R8" s="29"/>
      <c r="S8" s="30"/>
      <c r="T8" s="29"/>
      <c r="U8" s="29"/>
      <c r="V8" s="97"/>
      <c r="W8" s="35"/>
      <c r="X8" s="29">
        <v>1988</v>
      </c>
      <c r="Y8" s="29" t="s">
        <v>64</v>
      </c>
      <c r="Z8" s="2" t="s">
        <v>35</v>
      </c>
      <c r="AA8" s="29">
        <v>22</v>
      </c>
      <c r="AB8" s="29">
        <v>0</v>
      </c>
      <c r="AC8" s="29">
        <v>5</v>
      </c>
      <c r="AD8" s="29">
        <v>54</v>
      </c>
      <c r="AE8" s="29"/>
      <c r="AF8" s="38"/>
      <c r="AG8" s="24"/>
      <c r="AH8" s="18"/>
      <c r="AI8" s="29" t="s">
        <v>65</v>
      </c>
      <c r="AJ8" s="18" t="s">
        <v>47</v>
      </c>
      <c r="AK8" s="18"/>
      <c r="AL8" s="24"/>
      <c r="AM8" s="29"/>
      <c r="AN8" s="29"/>
      <c r="AO8" s="29"/>
      <c r="AP8" s="29"/>
      <c r="AQ8" s="29"/>
      <c r="AR8" s="98"/>
      <c r="AS8" s="9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1989</v>
      </c>
      <c r="C9" s="29" t="s">
        <v>47</v>
      </c>
      <c r="D9" s="40" t="s">
        <v>35</v>
      </c>
      <c r="E9" s="29">
        <v>22</v>
      </c>
      <c r="F9" s="29">
        <v>0</v>
      </c>
      <c r="G9" s="29">
        <v>7</v>
      </c>
      <c r="H9" s="123">
        <v>29</v>
      </c>
      <c r="I9" s="29"/>
      <c r="J9" s="95"/>
      <c r="K9" s="24"/>
      <c r="L9" s="18"/>
      <c r="M9" s="18"/>
      <c r="N9" s="18"/>
      <c r="O9" s="18"/>
      <c r="P9" s="24"/>
      <c r="Q9" s="29"/>
      <c r="R9" s="29"/>
      <c r="S9" s="30"/>
      <c r="T9" s="29"/>
      <c r="U9" s="29"/>
      <c r="V9" s="97"/>
      <c r="W9" s="35"/>
      <c r="X9" s="29"/>
      <c r="Y9" s="32"/>
      <c r="Z9" s="40"/>
      <c r="AA9" s="29"/>
      <c r="AB9" s="29"/>
      <c r="AC9" s="29"/>
      <c r="AD9" s="30"/>
      <c r="AE9" s="29"/>
      <c r="AF9" s="95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98"/>
      <c r="AS9" s="9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1990</v>
      </c>
      <c r="C10" s="29" t="s">
        <v>38</v>
      </c>
      <c r="D10" s="40" t="s">
        <v>41</v>
      </c>
      <c r="E10" s="29">
        <v>19</v>
      </c>
      <c r="F10" s="29">
        <v>0</v>
      </c>
      <c r="G10" s="29">
        <v>3</v>
      </c>
      <c r="H10" s="29">
        <v>9</v>
      </c>
      <c r="I10" s="29"/>
      <c r="J10" s="29"/>
      <c r="K10" s="83"/>
      <c r="L10" s="18"/>
      <c r="M10" s="18"/>
      <c r="N10" s="18"/>
      <c r="O10" s="18"/>
      <c r="P10" s="24"/>
      <c r="Q10" s="29"/>
      <c r="R10" s="29"/>
      <c r="S10" s="30"/>
      <c r="T10" s="29"/>
      <c r="U10" s="29"/>
      <c r="V10" s="97"/>
      <c r="W10" s="35"/>
      <c r="X10" s="29"/>
      <c r="Y10" s="32"/>
      <c r="Z10" s="40"/>
      <c r="AA10" s="29"/>
      <c r="AB10" s="29"/>
      <c r="AC10" s="29"/>
      <c r="AD10" s="30"/>
      <c r="AE10" s="29"/>
      <c r="AF10" s="95"/>
      <c r="AG10" s="35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98"/>
      <c r="AS10" s="9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1991</v>
      </c>
      <c r="C11" s="29" t="s">
        <v>38</v>
      </c>
      <c r="D11" s="40" t="s">
        <v>35</v>
      </c>
      <c r="E11" s="29">
        <v>21</v>
      </c>
      <c r="F11" s="29">
        <v>0</v>
      </c>
      <c r="G11" s="29">
        <v>4</v>
      </c>
      <c r="H11" s="29">
        <v>7</v>
      </c>
      <c r="I11" s="29">
        <v>44</v>
      </c>
      <c r="J11" s="29"/>
      <c r="K11" s="24"/>
      <c r="L11" s="18"/>
      <c r="M11" s="18"/>
      <c r="N11" s="18"/>
      <c r="O11" s="18"/>
      <c r="P11" s="24"/>
      <c r="Q11" s="29"/>
      <c r="R11" s="29"/>
      <c r="S11" s="30"/>
      <c r="T11" s="29"/>
      <c r="U11" s="29"/>
      <c r="V11" s="97"/>
      <c r="W11" s="35"/>
      <c r="X11" s="29"/>
      <c r="Y11" s="32"/>
      <c r="Z11" s="40"/>
      <c r="AA11" s="29"/>
      <c r="AB11" s="29"/>
      <c r="AC11" s="29"/>
      <c r="AD11" s="30"/>
      <c r="AE11" s="29"/>
      <c r="AF11" s="95"/>
      <c r="AG11" s="35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98"/>
      <c r="AS11" s="9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1992</v>
      </c>
      <c r="C12" s="29" t="s">
        <v>39</v>
      </c>
      <c r="D12" s="40" t="s">
        <v>35</v>
      </c>
      <c r="E12" s="29">
        <v>20</v>
      </c>
      <c r="F12" s="29">
        <v>0</v>
      </c>
      <c r="G12" s="29">
        <v>4</v>
      </c>
      <c r="H12" s="29">
        <v>17</v>
      </c>
      <c r="I12" s="29">
        <v>84</v>
      </c>
      <c r="J12" s="29"/>
      <c r="K12" s="24"/>
      <c r="L12" s="18"/>
      <c r="M12" s="18"/>
      <c r="N12" s="18"/>
      <c r="O12" s="18"/>
      <c r="P12" s="24"/>
      <c r="Q12" s="29"/>
      <c r="R12" s="29"/>
      <c r="S12" s="30"/>
      <c r="T12" s="29"/>
      <c r="U12" s="29"/>
      <c r="V12" s="97"/>
      <c r="W12" s="35"/>
      <c r="X12" s="29"/>
      <c r="Y12" s="32"/>
      <c r="Z12" s="40"/>
      <c r="AA12" s="29"/>
      <c r="AB12" s="29"/>
      <c r="AC12" s="29"/>
      <c r="AD12" s="30"/>
      <c r="AE12" s="29"/>
      <c r="AF12" s="95"/>
      <c r="AG12" s="35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98"/>
      <c r="AS12" s="9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1993</v>
      </c>
      <c r="C13" s="29" t="s">
        <v>38</v>
      </c>
      <c r="D13" s="40" t="s">
        <v>35</v>
      </c>
      <c r="E13" s="29">
        <v>25</v>
      </c>
      <c r="F13" s="29">
        <v>1</v>
      </c>
      <c r="G13" s="29">
        <v>13</v>
      </c>
      <c r="H13" s="29">
        <v>37</v>
      </c>
      <c r="I13" s="29">
        <v>137</v>
      </c>
      <c r="J13" s="29"/>
      <c r="K13" s="24"/>
      <c r="L13" s="18"/>
      <c r="M13" s="18" t="s">
        <v>34</v>
      </c>
      <c r="N13" s="18"/>
      <c r="O13" s="18"/>
      <c r="P13" s="24"/>
      <c r="Q13" s="29"/>
      <c r="R13" s="29"/>
      <c r="S13" s="30"/>
      <c r="T13" s="29"/>
      <c r="U13" s="29"/>
      <c r="V13" s="97"/>
      <c r="W13" s="35"/>
      <c r="X13" s="29"/>
      <c r="Y13" s="32"/>
      <c r="Z13" s="40"/>
      <c r="AA13" s="29"/>
      <c r="AB13" s="29"/>
      <c r="AC13" s="29"/>
      <c r="AD13" s="30"/>
      <c r="AE13" s="29"/>
      <c r="AF13" s="95"/>
      <c r="AG13" s="35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98"/>
      <c r="AS13" s="9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1994</v>
      </c>
      <c r="C14" s="29" t="s">
        <v>37</v>
      </c>
      <c r="D14" s="40" t="s">
        <v>35</v>
      </c>
      <c r="E14" s="29">
        <v>14</v>
      </c>
      <c r="F14" s="29">
        <v>0</v>
      </c>
      <c r="G14" s="29">
        <v>6</v>
      </c>
      <c r="H14" s="29">
        <v>11</v>
      </c>
      <c r="I14" s="29">
        <v>54</v>
      </c>
      <c r="J14" s="29"/>
      <c r="K14" s="24"/>
      <c r="L14" s="18"/>
      <c r="M14" s="18"/>
      <c r="N14" s="18"/>
      <c r="O14" s="18"/>
      <c r="P14" s="24"/>
      <c r="Q14" s="29"/>
      <c r="R14" s="29"/>
      <c r="S14" s="30"/>
      <c r="T14" s="29"/>
      <c r="U14" s="29"/>
      <c r="V14" s="97"/>
      <c r="W14" s="35"/>
      <c r="X14" s="29"/>
      <c r="Y14" s="32"/>
      <c r="Z14" s="40"/>
      <c r="AA14" s="29"/>
      <c r="AB14" s="29"/>
      <c r="AC14" s="29"/>
      <c r="AD14" s="30"/>
      <c r="AE14" s="29"/>
      <c r="AF14" s="95"/>
      <c r="AG14" s="35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98"/>
      <c r="AS14" s="9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100" t="s">
        <v>59</v>
      </c>
      <c r="C15" s="101"/>
      <c r="D15" s="102"/>
      <c r="E15" s="103">
        <f>SUM(E4:E14)</f>
        <v>143</v>
      </c>
      <c r="F15" s="103">
        <f>SUM(F4:F14)</f>
        <v>1</v>
      </c>
      <c r="G15" s="103">
        <f>SUM(G4:G14)</f>
        <v>40</v>
      </c>
      <c r="H15" s="103">
        <f>SUM(H4:H14)</f>
        <v>125</v>
      </c>
      <c r="I15" s="103">
        <f>SUM(I4:I14)</f>
        <v>319</v>
      </c>
      <c r="J15" s="104">
        <v>0</v>
      </c>
      <c r="K15" s="85">
        <f>SUM(K4:K14)</f>
        <v>0</v>
      </c>
      <c r="L15" s="22"/>
      <c r="M15" s="20"/>
      <c r="N15" s="105"/>
      <c r="O15" s="106"/>
      <c r="P15" s="24"/>
      <c r="Q15" s="103">
        <f>SUM(Q4:Q14)</f>
        <v>0</v>
      </c>
      <c r="R15" s="103">
        <f>SUM(R4:R14)</f>
        <v>0</v>
      </c>
      <c r="S15" s="103">
        <f>SUM(S4:S14)</f>
        <v>0</v>
      </c>
      <c r="T15" s="103">
        <f>SUM(T4:T14)</f>
        <v>0</v>
      </c>
      <c r="U15" s="103">
        <f>SUM(U4:U14)</f>
        <v>0</v>
      </c>
      <c r="V15" s="39">
        <v>0</v>
      </c>
      <c r="W15" s="85">
        <f>SUM(W4:W14)</f>
        <v>0</v>
      </c>
      <c r="X15" s="16" t="s">
        <v>59</v>
      </c>
      <c r="Y15" s="17"/>
      <c r="Z15" s="15"/>
      <c r="AA15" s="103">
        <f>SUM(AA4:AA14)</f>
        <v>74</v>
      </c>
      <c r="AB15" s="103">
        <f>SUM(AB4:AB14)</f>
        <v>2</v>
      </c>
      <c r="AC15" s="103">
        <f>SUM(AC4:AC14)</f>
        <v>22</v>
      </c>
      <c r="AD15" s="103">
        <f>SUM(AD4:AD14)</f>
        <v>146</v>
      </c>
      <c r="AE15" s="103">
        <f>SUM(AE4:AE14)</f>
        <v>0</v>
      </c>
      <c r="AF15" s="104">
        <v>0</v>
      </c>
      <c r="AG15" s="85">
        <f>SUM(AG4:AG14)</f>
        <v>0</v>
      </c>
      <c r="AH15" s="22"/>
      <c r="AI15" s="20"/>
      <c r="AJ15" s="105"/>
      <c r="AK15" s="106"/>
      <c r="AL15" s="24"/>
      <c r="AM15" s="103">
        <f>SUM(AM4:AM14)</f>
        <v>0</v>
      </c>
      <c r="AN15" s="103">
        <f>SUM(AN4:AN14)</f>
        <v>0</v>
      </c>
      <c r="AO15" s="103">
        <f>SUM(AO4:AO14)</f>
        <v>0</v>
      </c>
      <c r="AP15" s="103">
        <f>SUM(AP4:AP14)</f>
        <v>0</v>
      </c>
      <c r="AQ15" s="103">
        <f>SUM(AQ4:AQ14)</f>
        <v>0</v>
      </c>
      <c r="AR15" s="104">
        <v>0</v>
      </c>
      <c r="AS15" s="94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35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35"/>
      <c r="X16" s="42"/>
      <c r="Y16" s="42"/>
      <c r="Z16" s="42"/>
      <c r="AA16" s="42"/>
      <c r="AB16" s="42"/>
      <c r="AC16" s="42"/>
      <c r="AD16" s="42"/>
      <c r="AE16" s="42"/>
      <c r="AF16" s="43"/>
      <c r="AG16" s="35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3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07" t="s">
        <v>60</v>
      </c>
      <c r="C17" s="108"/>
      <c r="D17" s="10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61</v>
      </c>
      <c r="O17" s="18" t="s">
        <v>62</v>
      </c>
      <c r="Q17" s="45"/>
      <c r="R17" s="45" t="s">
        <v>42</v>
      </c>
      <c r="S17" s="45"/>
      <c r="T17" s="76" t="s">
        <v>43</v>
      </c>
      <c r="U17" s="24"/>
      <c r="V17" s="35"/>
      <c r="W17" s="35"/>
      <c r="X17" s="110"/>
      <c r="Y17" s="110"/>
      <c r="Z17" s="110"/>
      <c r="AA17" s="110"/>
      <c r="AB17" s="110"/>
      <c r="AC17" s="45"/>
      <c r="AD17" s="45"/>
      <c r="AE17" s="45"/>
      <c r="AF17" s="42"/>
      <c r="AG17" s="42"/>
      <c r="AH17" s="42"/>
      <c r="AI17" s="42"/>
      <c r="AJ17" s="42"/>
      <c r="AK17" s="42"/>
      <c r="AM17" s="35"/>
      <c r="AN17" s="110"/>
      <c r="AO17" s="110"/>
      <c r="AP17" s="110"/>
      <c r="AQ17" s="110"/>
      <c r="AR17" s="110"/>
      <c r="AS17" s="110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11</v>
      </c>
      <c r="C18" s="12"/>
      <c r="D18" s="49"/>
      <c r="E18" s="111">
        <v>17</v>
      </c>
      <c r="F18" s="111">
        <v>0</v>
      </c>
      <c r="G18" s="111">
        <v>6</v>
      </c>
      <c r="H18" s="111">
        <v>9</v>
      </c>
      <c r="I18" s="111">
        <v>53</v>
      </c>
      <c r="J18" s="112">
        <v>0.48599999999999999</v>
      </c>
      <c r="K18" s="42">
        <f>PRODUCT(I18/J18)</f>
        <v>109.05349794238684</v>
      </c>
      <c r="L18" s="113">
        <f>PRODUCT((F18+G18)/E18)</f>
        <v>0.35294117647058826</v>
      </c>
      <c r="M18" s="113">
        <f>PRODUCT(H18/E18)</f>
        <v>0.52941176470588236</v>
      </c>
      <c r="N18" s="113">
        <f>PRODUCT((F18+G18+H18)/E18)</f>
        <v>0.88235294117647056</v>
      </c>
      <c r="O18" s="113">
        <f>PRODUCT(I18/E18)</f>
        <v>3.1176470588235294</v>
      </c>
      <c r="Q18" s="45"/>
      <c r="R18" s="45"/>
      <c r="S18" s="45"/>
      <c r="T18" s="76" t="s">
        <v>44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14" t="s">
        <v>46</v>
      </c>
      <c r="C19" s="115"/>
      <c r="D19" s="116"/>
      <c r="E19" s="111">
        <f>PRODUCT(E15+Q15)</f>
        <v>143</v>
      </c>
      <c r="F19" s="111">
        <f>PRODUCT(F15+R15)</f>
        <v>1</v>
      </c>
      <c r="G19" s="111">
        <f>PRODUCT(G15+S15)</f>
        <v>40</v>
      </c>
      <c r="H19" s="111">
        <f>PRODUCT(H15+T15)</f>
        <v>125</v>
      </c>
      <c r="I19" s="111">
        <f>PRODUCT(I15+U15)</f>
        <v>319</v>
      </c>
      <c r="J19" s="112">
        <v>0</v>
      </c>
      <c r="K19" s="42">
        <f>PRODUCT(K15+W15)</f>
        <v>0</v>
      </c>
      <c r="L19" s="113">
        <f>PRODUCT((F19+G19)/E19)</f>
        <v>0.28671328671328672</v>
      </c>
      <c r="M19" s="113">
        <f>PRODUCT(H19/E19)</f>
        <v>0.87412587412587417</v>
      </c>
      <c r="N19" s="113">
        <f>PRODUCT((F19+G19+H19)/E19)</f>
        <v>1.1608391608391608</v>
      </c>
      <c r="O19" s="113">
        <f>PRODUCT(I19/80)</f>
        <v>3.9874999999999998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17" t="s">
        <v>56</v>
      </c>
      <c r="C20" s="118"/>
      <c r="D20" s="119"/>
      <c r="E20" s="111">
        <f>PRODUCT(AA15+AM15)</f>
        <v>74</v>
      </c>
      <c r="F20" s="111">
        <f>PRODUCT(AB15+AN15)</f>
        <v>2</v>
      </c>
      <c r="G20" s="111">
        <f>PRODUCT(AC15+AO15)</f>
        <v>22</v>
      </c>
      <c r="H20" s="111">
        <f>PRODUCT(AD15+AP15)</f>
        <v>146</v>
      </c>
      <c r="I20" s="111">
        <f>PRODUCT(AE15+AQ15)</f>
        <v>0</v>
      </c>
      <c r="J20" s="112">
        <v>0</v>
      </c>
      <c r="K20" s="24">
        <f>PRODUCT(AG15+AS15)</f>
        <v>0</v>
      </c>
      <c r="L20" s="113">
        <f>PRODUCT((F20+G20)/E20)</f>
        <v>0.32432432432432434</v>
      </c>
      <c r="M20" s="113">
        <f>PRODUCT(H20/E20)</f>
        <v>1.972972972972973</v>
      </c>
      <c r="N20" s="113">
        <f>PRODUCT((F20+G20+H20)/E20)</f>
        <v>2.2972972972972974</v>
      </c>
      <c r="O20" s="113">
        <f>PRODUCT(I20/E20)</f>
        <v>0</v>
      </c>
      <c r="Q20" s="45"/>
      <c r="R20" s="45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20" t="s">
        <v>59</v>
      </c>
      <c r="C21" s="121"/>
      <c r="D21" s="122"/>
      <c r="E21" s="111">
        <f>SUM(E18:E20)</f>
        <v>234</v>
      </c>
      <c r="F21" s="111">
        <f t="shared" ref="F21:I21" si="0">SUM(F18:F20)</f>
        <v>3</v>
      </c>
      <c r="G21" s="111">
        <f t="shared" si="0"/>
        <v>68</v>
      </c>
      <c r="H21" s="111">
        <f t="shared" si="0"/>
        <v>280</v>
      </c>
      <c r="I21" s="111">
        <f t="shared" si="0"/>
        <v>372</v>
      </c>
      <c r="J21" s="112">
        <v>0</v>
      </c>
      <c r="K21" s="42">
        <f>SUM(K18:K20)</f>
        <v>109.05349794238684</v>
      </c>
      <c r="L21" s="113">
        <f>PRODUCT((F21+G21)/E21)</f>
        <v>0.3034188034188034</v>
      </c>
      <c r="M21" s="113">
        <f>PRODUCT(H21/E21)</f>
        <v>1.1965811965811965</v>
      </c>
      <c r="N21" s="113">
        <f>PRODUCT((F21+G21+H21)/E21)</f>
        <v>1.5</v>
      </c>
      <c r="O21" s="113">
        <f>PRODUCT(I21/97)</f>
        <v>3.8350515463917527</v>
      </c>
      <c r="Q21" s="24"/>
      <c r="R21" s="24"/>
      <c r="S21" s="2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35"/>
      <c r="S187" s="3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35"/>
      <c r="S188" s="3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35"/>
      <c r="S189" s="3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35"/>
      <c r="S190" s="3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2019-01-01T11:15:41Z</dcterms:modified>
</cp:coreProperties>
</file>