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4" i="1" l="1"/>
  <c r="T13" i="1"/>
  <c r="T12" i="1"/>
  <c r="T11" i="1"/>
  <c r="T10" i="1"/>
  <c r="O13" i="1" l="1"/>
  <c r="O12" i="1"/>
  <c r="O11" i="1"/>
  <c r="O10" i="1"/>
  <c r="O9" i="1"/>
  <c r="M12" i="1"/>
  <c r="M11" i="1"/>
  <c r="M10" i="1"/>
  <c r="M8" i="1"/>
  <c r="M6" i="1"/>
  <c r="M14" i="1" s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O19" i="1"/>
  <c r="D15" i="1" l="1"/>
  <c r="F21" i="1"/>
  <c r="K21" i="1" s="1"/>
  <c r="K18" i="1"/>
  <c r="L18" i="1"/>
  <c r="H21" i="1"/>
  <c r="L21" i="1" s="1"/>
  <c r="O14" i="1"/>
  <c r="O18" i="1" s="1"/>
  <c r="O21" i="1" s="1"/>
  <c r="M18" i="1"/>
  <c r="I21" i="1"/>
  <c r="M21" i="1" s="1"/>
  <c r="N14" i="1"/>
  <c r="N18" i="1" s="1"/>
</calcChain>
</file>

<file path=xl/sharedStrings.xml><?xml version="1.0" encoding="utf-8"?>
<sst xmlns="http://schemas.openxmlformats.org/spreadsheetml/2006/main" count="165" uniqueCount="97">
  <si>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</si>
  <si>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</si>
  <si>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</si>
  <si>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</si>
  <si>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</si>
  <si>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</si>
  <si>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</si>
  <si>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</si>
  <si>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</si>
  <si>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</si>
  <si>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</si>
  <si>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</si>
  <si>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</si>
  <si>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</si>
  <si>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</si>
  <si>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</si>
  <si>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</si>
  <si>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</si>
  <si>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</si>
  <si>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</si>
  <si>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</si>
  <si>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</si>
  <si>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</si>
  <si>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</si>
  <si>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</si>
  <si>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</si>
  <si>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</si>
  <si>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</si>
  <si>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</si>
  <si>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</si>
  <si>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</si>
  <si>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</si>
  <si>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</si>
  <si>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</si>
  <si>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</si>
  <si>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</si>
  <si>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</si>
  <si>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</si>
  <si>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</si>
  <si>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</si>
  <si>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</si>
  <si>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Minna Viitala</t>
  </si>
  <si>
    <t>4.8.1967</t>
  </si>
  <si>
    <t>9.</t>
  </si>
  <si>
    <t>Lippo</t>
  </si>
  <si>
    <t>----</t>
  </si>
  <si>
    <t>10.</t>
  </si>
  <si>
    <t>superpesiskarsinta</t>
  </si>
  <si>
    <t>6.</t>
  </si>
  <si>
    <t>play off</t>
  </si>
  <si>
    <t>4.</t>
  </si>
  <si>
    <t>3.</t>
  </si>
  <si>
    <t>1.</t>
  </si>
  <si>
    <t xml:space="preserve"> </t>
  </si>
  <si>
    <t>pve, mitalisarja, finaalit</t>
  </si>
  <si>
    <t xml:space="preserve">  19 v   9 kk   6 pv</t>
  </si>
  <si>
    <t>Lippo = Oulun Lippo  (1955)</t>
  </si>
  <si>
    <t>ykköspesis</t>
  </si>
  <si>
    <t>10.05. 1987  Lippo - Virkiä  4-3</t>
  </si>
  <si>
    <t>L+T</t>
  </si>
  <si>
    <t>7.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</si>
  <si>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</si>
  <si>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</si>
  <si>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</si>
  <si>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</si>
  <si>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</si>
  <si>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</si>
  <si>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</si>
  <si>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</si>
  <si>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</si>
  <si>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</si>
  <si>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</si>
  <si>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</si>
  <si>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</si>
  <si>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</si>
  <si>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NAISET</t>
  </si>
  <si>
    <t>jok</t>
  </si>
  <si>
    <t>Ikä ensimmäisessä ottelussa</t>
  </si>
  <si>
    <t>20.07. 1991  Oulu</t>
  </si>
  <si>
    <t xml:space="preserve"> 5-12</t>
  </si>
  <si>
    <t>Markku Lähteenmäki</t>
  </si>
  <si>
    <t>3495</t>
  </si>
  <si>
    <t>23 v  11 kk  16 pv</t>
  </si>
  <si>
    <t xml:space="preserve"> LIITTO - LEHDISTÖ - KORTTI</t>
  </si>
  <si>
    <t>Tulos</t>
  </si>
  <si>
    <t xml:space="preserve">  KL-%</t>
  </si>
  <si>
    <t>Lehdistö</t>
  </si>
  <si>
    <t>08.06. 1991  Vihti</t>
  </si>
  <si>
    <t>12-1</t>
  </si>
  <si>
    <t xml:space="preserve">Ari Lehtiranta </t>
  </si>
  <si>
    <t>23 v  10 kk  4 pv</t>
  </si>
  <si>
    <t>vai</t>
  </si>
  <si>
    <t>0/3</t>
  </si>
  <si>
    <t>0/1</t>
  </si>
  <si>
    <t>0/2</t>
  </si>
  <si>
    <t>1/5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</si>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</sst>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8" borderId="1" xfId="0" applyFont="1" applyFill="1" applyBorder="1"/>
    <xf numFmtId="0" fontId="2" fillId="8" borderId="3" xfId="0" quotePrefix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4" fillId="0" borderId="0" xfId="0" applyFont="1" applyFill="1"/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/>
    <xf numFmtId="0" fontId="2" fillId="2" borderId="10" xfId="0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9" borderId="3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7" fillId="8" borderId="1" xfId="0" applyFont="1" applyFill="1" applyBorder="1" applyAlignment="1">
      <alignment vertical="top"/>
    </xf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0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93" customWidth="1"/>
    <col min="19" max="19" width="5.7109375" style="92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5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91"/>
      <c r="Q1" s="91"/>
      <c r="R1" s="9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2">
        <v>1985</v>
      </c>
      <c r="C4" s="82"/>
      <c r="D4" s="83" t="s">
        <v>44</v>
      </c>
      <c r="E4" s="82"/>
      <c r="F4" s="84" t="s">
        <v>57</v>
      </c>
      <c r="G4" s="85"/>
      <c r="H4" s="86"/>
      <c r="I4" s="82"/>
      <c r="J4" s="82"/>
      <c r="K4" s="82"/>
      <c r="L4" s="82"/>
      <c r="M4" s="82"/>
      <c r="N4" s="87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88"/>
      <c r="AQ4" s="9"/>
    </row>
    <row r="5" spans="1:43" ht="15" customHeight="1" x14ac:dyDescent="0.2">
      <c r="A5" s="1"/>
      <c r="B5" s="82">
        <v>1986</v>
      </c>
      <c r="C5" s="82"/>
      <c r="D5" s="83" t="s">
        <v>44</v>
      </c>
      <c r="E5" s="82"/>
      <c r="F5" s="84" t="s">
        <v>57</v>
      </c>
      <c r="G5" s="85"/>
      <c r="H5" s="86"/>
      <c r="I5" s="82"/>
      <c r="J5" s="82"/>
      <c r="K5" s="82"/>
      <c r="L5" s="82"/>
      <c r="M5" s="82"/>
      <c r="N5" s="87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88"/>
      <c r="AQ5" s="9"/>
    </row>
    <row r="6" spans="1:43" ht="15" customHeight="1" x14ac:dyDescent="0.2">
      <c r="A6" s="1"/>
      <c r="B6" s="27">
        <v>1987</v>
      </c>
      <c r="C6" s="27" t="s">
        <v>43</v>
      </c>
      <c r="D6" s="41" t="s">
        <v>44</v>
      </c>
      <c r="E6" s="27">
        <v>18</v>
      </c>
      <c r="F6" s="27">
        <v>1</v>
      </c>
      <c r="G6" s="27">
        <v>9</v>
      </c>
      <c r="H6" s="27">
        <v>12</v>
      </c>
      <c r="I6" s="27">
        <v>55</v>
      </c>
      <c r="J6" s="27">
        <v>24</v>
      </c>
      <c r="K6" s="27">
        <v>16</v>
      </c>
      <c r="L6" s="27">
        <v>5</v>
      </c>
      <c r="M6" s="27">
        <f>PRODUCT(F6+G6)</f>
        <v>10</v>
      </c>
      <c r="N6" s="78" t="s">
        <v>45</v>
      </c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2">
        <v>1988</v>
      </c>
      <c r="C7" s="82"/>
      <c r="D7" s="89" t="s">
        <v>44</v>
      </c>
      <c r="E7" s="82"/>
      <c r="F7" s="84" t="s">
        <v>57</v>
      </c>
      <c r="G7" s="85"/>
      <c r="H7" s="86"/>
      <c r="I7" s="82"/>
      <c r="J7" s="82"/>
      <c r="K7" s="82"/>
      <c r="L7" s="82"/>
      <c r="M7" s="82"/>
      <c r="N7" s="90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1989</v>
      </c>
      <c r="C8" s="27" t="s">
        <v>43</v>
      </c>
      <c r="D8" s="41" t="s">
        <v>44</v>
      </c>
      <c r="E8" s="27">
        <v>18</v>
      </c>
      <c r="F8" s="27">
        <v>0</v>
      </c>
      <c r="G8" s="27">
        <v>12</v>
      </c>
      <c r="H8" s="27">
        <v>15</v>
      </c>
      <c r="I8" s="27">
        <v>68</v>
      </c>
      <c r="J8" s="27">
        <v>31</v>
      </c>
      <c r="K8" s="27">
        <v>12</v>
      </c>
      <c r="L8" s="27">
        <v>13</v>
      </c>
      <c r="M8" s="27">
        <f>PRODUCT(F8+G8)</f>
        <v>12</v>
      </c>
      <c r="N8" s="78" t="s">
        <v>45</v>
      </c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1990</v>
      </c>
      <c r="C9" s="27" t="s">
        <v>46</v>
      </c>
      <c r="D9" s="41" t="s">
        <v>44</v>
      </c>
      <c r="E9" s="27">
        <v>22</v>
      </c>
      <c r="F9" s="27">
        <v>0</v>
      </c>
      <c r="G9" s="27">
        <v>12</v>
      </c>
      <c r="H9" s="27">
        <v>26</v>
      </c>
      <c r="I9" s="27">
        <v>100</v>
      </c>
      <c r="J9" s="27">
        <v>43</v>
      </c>
      <c r="K9" s="27">
        <v>34</v>
      </c>
      <c r="L9" s="27">
        <v>11</v>
      </c>
      <c r="M9" s="27">
        <v>12</v>
      </c>
      <c r="N9" s="79">
        <v>0.57899999999999996</v>
      </c>
      <c r="O9" s="81">
        <f>PRODUCT(I9/N9)</f>
        <v>172.71157167530225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80" t="s">
        <v>47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1991</v>
      </c>
      <c r="C10" s="27" t="s">
        <v>48</v>
      </c>
      <c r="D10" s="41" t="s">
        <v>44</v>
      </c>
      <c r="E10" s="27">
        <v>22</v>
      </c>
      <c r="F10" s="27">
        <v>2</v>
      </c>
      <c r="G10" s="27">
        <v>15</v>
      </c>
      <c r="H10" s="27">
        <v>41</v>
      </c>
      <c r="I10" s="27">
        <v>144</v>
      </c>
      <c r="J10" s="27">
        <v>28</v>
      </c>
      <c r="K10" s="27">
        <v>70</v>
      </c>
      <c r="L10" s="27">
        <v>29</v>
      </c>
      <c r="M10" s="27">
        <f>SUM(F10+G10)</f>
        <v>17</v>
      </c>
      <c r="N10" s="79">
        <v>0.70899999999999996</v>
      </c>
      <c r="O10" s="81">
        <f>PRODUCT(I10/N10)</f>
        <v>203.10296191819464</v>
      </c>
      <c r="P10" s="19"/>
      <c r="Q10" s="19"/>
      <c r="R10" s="19"/>
      <c r="S10" s="19"/>
      <c r="T10" s="25" t="e">
        <f t="shared" ref="T10:T14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>
        <v>1</v>
      </c>
      <c r="AG10" s="27"/>
      <c r="AH10" s="27"/>
      <c r="AI10" s="27"/>
      <c r="AJ10" s="27"/>
      <c r="AK10" s="14" t="s">
        <v>49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1992</v>
      </c>
      <c r="C11" s="27" t="s">
        <v>50</v>
      </c>
      <c r="D11" s="41" t="s">
        <v>44</v>
      </c>
      <c r="E11" s="27">
        <v>22</v>
      </c>
      <c r="F11" s="27">
        <v>4</v>
      </c>
      <c r="G11" s="27">
        <v>19</v>
      </c>
      <c r="H11" s="27">
        <v>47</v>
      </c>
      <c r="I11" s="27">
        <v>147</v>
      </c>
      <c r="J11" s="27">
        <v>25</v>
      </c>
      <c r="K11" s="27">
        <v>59</v>
      </c>
      <c r="L11" s="27">
        <v>40</v>
      </c>
      <c r="M11" s="27">
        <f>SUM(F11+G11)</f>
        <v>23</v>
      </c>
      <c r="N11" s="79">
        <v>0.66800000000000004</v>
      </c>
      <c r="O11" s="81">
        <f>PRODUCT(I11/N11)</f>
        <v>220.05988023952094</v>
      </c>
      <c r="P11" s="19"/>
      <c r="Q11" s="19" t="s">
        <v>60</v>
      </c>
      <c r="R11" s="19"/>
      <c r="S11" s="19" t="s">
        <v>60</v>
      </c>
      <c r="T11" s="25" t="e">
        <f t="shared" si="0"/>
        <v>#VALUE!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 t="s">
        <v>49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1993</v>
      </c>
      <c r="C12" s="27" t="s">
        <v>51</v>
      </c>
      <c r="D12" s="41" t="s">
        <v>44</v>
      </c>
      <c r="E12" s="27">
        <v>24</v>
      </c>
      <c r="F12" s="27">
        <v>2</v>
      </c>
      <c r="G12" s="27">
        <v>15</v>
      </c>
      <c r="H12" s="27">
        <v>32</v>
      </c>
      <c r="I12" s="27">
        <v>127</v>
      </c>
      <c r="J12" s="27">
        <v>38</v>
      </c>
      <c r="K12" s="27">
        <v>47</v>
      </c>
      <c r="L12" s="27">
        <v>25</v>
      </c>
      <c r="M12" s="27">
        <f>SUM(F12+G12)</f>
        <v>17</v>
      </c>
      <c r="N12" s="79">
        <v>0.55000000000000004</v>
      </c>
      <c r="O12" s="81">
        <f>PRODUCT(I12/N12)</f>
        <v>230.90909090909088</v>
      </c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>
        <v>1</v>
      </c>
      <c r="AK12" s="14" t="s">
        <v>49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1994</v>
      </c>
      <c r="C13" s="27" t="s">
        <v>52</v>
      </c>
      <c r="D13" s="41" t="s">
        <v>44</v>
      </c>
      <c r="E13" s="27">
        <v>24</v>
      </c>
      <c r="F13" s="27">
        <v>4</v>
      </c>
      <c r="G13" s="27">
        <v>11</v>
      </c>
      <c r="H13" s="27">
        <v>27</v>
      </c>
      <c r="I13" s="27">
        <v>98</v>
      </c>
      <c r="J13" s="27">
        <v>40</v>
      </c>
      <c r="K13" s="27">
        <v>25</v>
      </c>
      <c r="L13" s="27">
        <v>18</v>
      </c>
      <c r="M13" s="27">
        <v>15</v>
      </c>
      <c r="N13" s="79">
        <v>0.51300000000000001</v>
      </c>
      <c r="O13" s="81">
        <f>PRODUCT(I13/N13)</f>
        <v>191.03313840155946</v>
      </c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 t="s">
        <v>53</v>
      </c>
      <c r="AF13" s="27"/>
      <c r="AG13" s="27"/>
      <c r="AH13" s="27">
        <v>1</v>
      </c>
      <c r="AI13" s="27"/>
      <c r="AJ13" s="27"/>
      <c r="AK13" s="14" t="s">
        <v>54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 t="shared" ref="E14:M14" si="1">SUM(E6:E13)</f>
        <v>150</v>
      </c>
      <c r="F14" s="19">
        <f t="shared" si="1"/>
        <v>13</v>
      </c>
      <c r="G14" s="19">
        <f t="shared" si="1"/>
        <v>93</v>
      </c>
      <c r="H14" s="19">
        <f t="shared" si="1"/>
        <v>200</v>
      </c>
      <c r="I14" s="19">
        <f t="shared" si="1"/>
        <v>739</v>
      </c>
      <c r="J14" s="19">
        <f t="shared" si="1"/>
        <v>229</v>
      </c>
      <c r="K14" s="19">
        <f t="shared" si="1"/>
        <v>263</v>
      </c>
      <c r="L14" s="19">
        <f t="shared" si="1"/>
        <v>141</v>
      </c>
      <c r="M14" s="19">
        <f t="shared" si="1"/>
        <v>106</v>
      </c>
      <c r="N14" s="31">
        <f>PRODUCT(616/O14)</f>
        <v>0.60521706355419613</v>
      </c>
      <c r="O14" s="32">
        <f>SUM(O9:O13)</f>
        <v>1017.8166431436681</v>
      </c>
      <c r="P14" s="19"/>
      <c r="Q14" s="19"/>
      <c r="R14" s="19"/>
      <c r="S14" s="19"/>
      <c r="T14" s="25" t="e">
        <f t="shared" si="0"/>
        <v>#DIV/0!</v>
      </c>
      <c r="U14" s="19">
        <f t="shared" ref="U14:AJ14" si="2">SUM(U6:U13)</f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0</v>
      </c>
      <c r="AA14" s="19">
        <f t="shared" si="2"/>
        <v>0</v>
      </c>
      <c r="AB14" s="19">
        <f t="shared" si="2"/>
        <v>0</v>
      </c>
      <c r="AC14" s="19">
        <f t="shared" si="2"/>
        <v>0</v>
      </c>
      <c r="AD14" s="19">
        <f t="shared" si="2"/>
        <v>0</v>
      </c>
      <c r="AE14" s="19">
        <f t="shared" si="2"/>
        <v>1</v>
      </c>
      <c r="AF14" s="19">
        <f t="shared" si="2"/>
        <v>1</v>
      </c>
      <c r="AG14" s="19">
        <f t="shared" si="2"/>
        <v>0</v>
      </c>
      <c r="AH14" s="19">
        <f t="shared" si="2"/>
        <v>1</v>
      </c>
      <c r="AI14" s="19">
        <f t="shared" si="2"/>
        <v>0</v>
      </c>
      <c r="AJ14" s="19">
        <f t="shared" si="2"/>
        <v>1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SUM(F14:H14)+((I14-F14-G14)/3)+(E14/3)+(AE14*25)+(AF14*25)+(AG14*10)+(AH14*25)+(AI14*20)+(AJ14*15)</f>
        <v>657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42"/>
      <c r="AC17" s="42"/>
      <c r="AD17" s="13"/>
      <c r="AE17" s="13"/>
      <c r="AF17" s="13"/>
      <c r="AG17" s="13"/>
      <c r="AH17" s="13"/>
      <c r="AI17" s="13"/>
      <c r="AJ17" s="13"/>
      <c r="AK17" s="43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17</v>
      </c>
      <c r="C18" s="13"/>
      <c r="D18" s="44"/>
      <c r="E18" s="27">
        <f>PRODUCT(E14)</f>
        <v>150</v>
      </c>
      <c r="F18" s="27">
        <f>PRODUCT(F14)</f>
        <v>13</v>
      </c>
      <c r="G18" s="27">
        <f>PRODUCT(G14)</f>
        <v>93</v>
      </c>
      <c r="H18" s="27">
        <f>PRODUCT(H14)</f>
        <v>200</v>
      </c>
      <c r="I18" s="27">
        <f>PRODUCT(I14)</f>
        <v>739</v>
      </c>
      <c r="J18" s="1"/>
      <c r="K18" s="45">
        <f>PRODUCT((F18+G18)/E18)</f>
        <v>0.70666666666666667</v>
      </c>
      <c r="L18" s="45">
        <f>PRODUCT(H18/E18)</f>
        <v>1.3333333333333333</v>
      </c>
      <c r="M18" s="45">
        <f>PRODUCT(I18/E18)</f>
        <v>4.9266666666666667</v>
      </c>
      <c r="N18" s="30">
        <f>PRODUCT(N14)</f>
        <v>0.60521706355419613</v>
      </c>
      <c r="O18" s="25">
        <f>PRODUCT(O14)</f>
        <v>1017.8166431436681</v>
      </c>
      <c r="P18" s="46" t="s">
        <v>34</v>
      </c>
      <c r="Q18" s="47"/>
      <c r="R18" s="47"/>
      <c r="S18" s="48" t="s">
        <v>58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 t="s">
        <v>39</v>
      </c>
      <c r="AE18" s="48"/>
      <c r="AF18" s="48" t="s">
        <v>55</v>
      </c>
      <c r="AG18" s="48"/>
      <c r="AH18" s="48"/>
      <c r="AI18" s="48"/>
      <c r="AJ18" s="49"/>
      <c r="AK18" s="50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1" t="s">
        <v>18</v>
      </c>
      <c r="C19" s="52"/>
      <c r="D19" s="53"/>
      <c r="E19" s="27"/>
      <c r="F19" s="27"/>
      <c r="G19" s="27"/>
      <c r="H19" s="27"/>
      <c r="I19" s="27"/>
      <c r="J19" s="1"/>
      <c r="K19" s="45"/>
      <c r="L19" s="45"/>
      <c r="M19" s="45"/>
      <c r="N19" s="30"/>
      <c r="O19" s="25" t="e">
        <f>PRODUCT(I19/N19)</f>
        <v>#DIV/0!</v>
      </c>
      <c r="P19" s="54" t="s">
        <v>35</v>
      </c>
      <c r="Q19" s="55"/>
      <c r="R19" s="55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7"/>
      <c r="AK19" s="5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9" t="s">
        <v>19</v>
      </c>
      <c r="C20" s="60"/>
      <c r="D20" s="61"/>
      <c r="E20" s="28"/>
      <c r="F20" s="28"/>
      <c r="G20" s="28"/>
      <c r="H20" s="28"/>
      <c r="I20" s="28"/>
      <c r="J20" s="1"/>
      <c r="K20" s="62"/>
      <c r="L20" s="62"/>
      <c r="M20" s="62"/>
      <c r="N20" s="63"/>
      <c r="O20" s="25"/>
      <c r="P20" s="54" t="s">
        <v>36</v>
      </c>
      <c r="Q20" s="55"/>
      <c r="R20" s="55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7"/>
      <c r="AK20" s="58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4" t="s">
        <v>20</v>
      </c>
      <c r="C21" s="65"/>
      <c r="D21" s="66"/>
      <c r="E21" s="19">
        <f>SUM(E18:E20)</f>
        <v>150</v>
      </c>
      <c r="F21" s="19">
        <f>SUM(F18:F20)</f>
        <v>13</v>
      </c>
      <c r="G21" s="19">
        <f>SUM(G18:G20)</f>
        <v>93</v>
      </c>
      <c r="H21" s="19">
        <f>SUM(H18:H20)</f>
        <v>200</v>
      </c>
      <c r="I21" s="19">
        <f>SUM(I18:I20)</f>
        <v>739</v>
      </c>
      <c r="J21" s="1"/>
      <c r="K21" s="67">
        <f>PRODUCT((F21+G21)/E21)</f>
        <v>0.70666666666666667</v>
      </c>
      <c r="L21" s="67">
        <f>PRODUCT(H21/E21)</f>
        <v>1.3333333333333333</v>
      </c>
      <c r="M21" s="67">
        <f>PRODUCT(I21/E21)</f>
        <v>4.9266666666666667</v>
      </c>
      <c r="N21" s="31"/>
      <c r="O21" s="25" t="e">
        <f>SUM(O18:O20)</f>
        <v>#DIV/0!</v>
      </c>
      <c r="P21" s="68" t="s">
        <v>37</v>
      </c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  <c r="AK21" s="72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40</v>
      </c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35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73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75"/>
      <c r="AN35" s="75"/>
      <c r="AO35" s="75"/>
      <c r="AP35" s="75"/>
      <c r="AQ35" s="75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73"/>
      <c r="AB36" s="73"/>
      <c r="AC36" s="25"/>
      <c r="AD36" s="25"/>
      <c r="AE36" s="25"/>
      <c r="AF36" s="25"/>
      <c r="AG36" s="25"/>
      <c r="AH36" s="25"/>
      <c r="AI36" s="25"/>
      <c r="AJ36" s="25"/>
      <c r="AK36" s="25"/>
      <c r="AL36" s="9"/>
      <c r="AM36" s="75"/>
      <c r="AN36" s="75"/>
      <c r="AO36" s="75"/>
      <c r="AP36" s="75"/>
      <c r="AQ36" s="75"/>
    </row>
    <row r="37" spans="1:43" ht="15" customHeight="1" x14ac:dyDescent="0.25">
      <c r="A37" s="7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3"/>
      <c r="AB37" s="73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73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76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25"/>
      <c r="Y40" s="25"/>
      <c r="Z40" s="25"/>
      <c r="AA40" s="25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29.7109375" style="123" customWidth="1"/>
    <col min="3" max="3" width="21.5703125" style="92" customWidth="1"/>
    <col min="4" max="4" width="10.5703125" style="124" customWidth="1"/>
    <col min="5" max="5" width="8" style="124" customWidth="1"/>
    <col min="6" max="6" width="0.7109375" style="37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2" customWidth="1"/>
    <col min="22" max="22" width="10.85546875" style="92" customWidth="1"/>
    <col min="23" max="23" width="19.7109375" style="124" customWidth="1"/>
    <col min="24" max="24" width="9.7109375" style="92" customWidth="1"/>
    <col min="25" max="30" width="9.140625" style="125"/>
  </cols>
  <sheetData>
    <row r="1" spans="1:32" ht="18.75" x14ac:dyDescent="0.3">
      <c r="A1" s="9"/>
      <c r="B1" s="94" t="s">
        <v>61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86"/>
      <c r="Y1" s="97"/>
      <c r="Z1" s="97"/>
      <c r="AA1" s="97"/>
      <c r="AB1" s="97"/>
      <c r="AC1" s="97"/>
      <c r="AD1" s="97"/>
    </row>
    <row r="2" spans="1:32" x14ac:dyDescent="0.25">
      <c r="A2" s="9"/>
      <c r="B2" s="11" t="s">
        <v>41</v>
      </c>
      <c r="C2" s="4" t="s">
        <v>42</v>
      </c>
      <c r="D2" s="12"/>
      <c r="E2" s="12"/>
      <c r="F2" s="98"/>
      <c r="G2" s="9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43"/>
      <c r="Y2" s="97"/>
      <c r="Z2" s="97"/>
      <c r="AA2" s="97"/>
      <c r="AB2" s="97"/>
      <c r="AC2" s="97"/>
      <c r="AD2" s="97"/>
    </row>
    <row r="3" spans="1:32" x14ac:dyDescent="0.25">
      <c r="A3" s="9"/>
      <c r="B3" s="100" t="s">
        <v>75</v>
      </c>
      <c r="C3" s="23" t="s">
        <v>62</v>
      </c>
      <c r="D3" s="101" t="s">
        <v>63</v>
      </c>
      <c r="E3" s="102" t="s">
        <v>1</v>
      </c>
      <c r="F3" s="25"/>
      <c r="G3" s="103" t="s">
        <v>64</v>
      </c>
      <c r="H3" s="104" t="s">
        <v>65</v>
      </c>
      <c r="I3" s="104" t="s">
        <v>31</v>
      </c>
      <c r="J3" s="18" t="s">
        <v>66</v>
      </c>
      <c r="K3" s="105" t="s">
        <v>67</v>
      </c>
      <c r="L3" s="105" t="s">
        <v>68</v>
      </c>
      <c r="M3" s="103" t="s">
        <v>69</v>
      </c>
      <c r="N3" s="103" t="s">
        <v>30</v>
      </c>
      <c r="O3" s="104" t="s">
        <v>70</v>
      </c>
      <c r="P3" s="103" t="s">
        <v>65</v>
      </c>
      <c r="Q3" s="103" t="s">
        <v>3</v>
      </c>
      <c r="R3" s="103">
        <v>1</v>
      </c>
      <c r="S3" s="103">
        <v>2</v>
      </c>
      <c r="T3" s="103">
        <v>3</v>
      </c>
      <c r="U3" s="103" t="s">
        <v>71</v>
      </c>
      <c r="V3" s="18" t="s">
        <v>21</v>
      </c>
      <c r="W3" s="17" t="s">
        <v>72</v>
      </c>
      <c r="X3" s="17" t="s">
        <v>73</v>
      </c>
      <c r="Y3" s="97"/>
      <c r="Z3" s="97"/>
      <c r="AA3" s="97"/>
      <c r="AB3" s="97"/>
      <c r="AC3" s="97"/>
      <c r="AD3" s="97"/>
    </row>
    <row r="4" spans="1:32" x14ac:dyDescent="0.25">
      <c r="A4" s="9"/>
      <c r="B4" s="136" t="s">
        <v>78</v>
      </c>
      <c r="C4" s="137" t="s">
        <v>79</v>
      </c>
      <c r="D4" s="136" t="s">
        <v>74</v>
      </c>
      <c r="E4" s="138" t="s">
        <v>44</v>
      </c>
      <c r="F4" s="139"/>
      <c r="G4" s="140">
        <v>1</v>
      </c>
      <c r="H4" s="140"/>
      <c r="I4" s="140"/>
      <c r="J4" s="140"/>
      <c r="K4" s="140" t="s">
        <v>76</v>
      </c>
      <c r="L4" s="140"/>
      <c r="M4" s="140">
        <v>1</v>
      </c>
      <c r="N4" s="140"/>
      <c r="O4" s="140"/>
      <c r="P4" s="140"/>
      <c r="Q4" s="126" t="s">
        <v>95</v>
      </c>
      <c r="R4" s="126" t="s">
        <v>94</v>
      </c>
      <c r="S4" s="126" t="s">
        <v>93</v>
      </c>
      <c r="T4" s="126" t="s">
        <v>96</v>
      </c>
      <c r="U4" s="126"/>
      <c r="V4" s="141">
        <v>0.2</v>
      </c>
      <c r="W4" s="137" t="s">
        <v>80</v>
      </c>
      <c r="X4" s="126" t="s">
        <v>81</v>
      </c>
      <c r="Y4" s="97"/>
      <c r="Z4" s="97"/>
      <c r="AA4" s="97"/>
      <c r="AB4" s="97"/>
      <c r="AC4" s="97"/>
      <c r="AD4" s="97"/>
    </row>
    <row r="5" spans="1:32" x14ac:dyDescent="0.25">
      <c r="A5" s="24"/>
      <c r="B5" s="112" t="s">
        <v>77</v>
      </c>
      <c r="C5" s="113" t="s">
        <v>82</v>
      </c>
      <c r="D5" s="114"/>
      <c r="E5" s="115"/>
      <c r="F5" s="116"/>
      <c r="G5" s="117"/>
      <c r="H5" s="115"/>
      <c r="I5" s="118"/>
      <c r="J5" s="115"/>
      <c r="K5" s="115"/>
      <c r="L5" s="115"/>
      <c r="M5" s="115"/>
      <c r="N5" s="115"/>
      <c r="O5" s="115"/>
      <c r="P5" s="115"/>
      <c r="Q5" s="115"/>
      <c r="R5" s="113"/>
      <c r="S5" s="115"/>
      <c r="T5" s="115"/>
      <c r="U5" s="115"/>
      <c r="V5" s="115"/>
      <c r="W5" s="113"/>
      <c r="X5" s="119"/>
      <c r="Y5" s="97"/>
      <c r="Z5" s="97"/>
      <c r="AA5" s="97"/>
      <c r="AB5" s="97"/>
      <c r="AC5" s="97"/>
      <c r="AD5" s="97"/>
    </row>
    <row r="6" spans="1:32" x14ac:dyDescent="0.25">
      <c r="A6" s="24"/>
      <c r="B6" s="127"/>
      <c r="C6" s="107"/>
      <c r="D6" s="107"/>
      <c r="E6" s="108"/>
      <c r="F6" s="108"/>
      <c r="G6" s="128"/>
      <c r="H6" s="106"/>
      <c r="I6" s="109"/>
      <c r="J6" s="106"/>
      <c r="K6" s="109"/>
      <c r="L6" s="106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0"/>
      <c r="Y6" s="97"/>
      <c r="Z6" s="97"/>
      <c r="AA6" s="97"/>
      <c r="AB6" s="97"/>
      <c r="AC6" s="97"/>
      <c r="AD6" s="97"/>
    </row>
    <row r="7" spans="1:32" s="111" customFormat="1" ht="18.75" customHeight="1" x14ac:dyDescent="0.2">
      <c r="A7" s="9"/>
      <c r="B7" s="129" t="s">
        <v>83</v>
      </c>
      <c r="C7" s="95"/>
      <c r="D7" s="96"/>
      <c r="E7" s="96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6"/>
      <c r="X7" s="86"/>
      <c r="Y7" s="25"/>
      <c r="Z7" s="25"/>
      <c r="AA7" s="25"/>
      <c r="AB7" s="25"/>
      <c r="AC7" s="25"/>
      <c r="AD7" s="25"/>
      <c r="AE7" s="25"/>
      <c r="AF7" s="25"/>
    </row>
    <row r="8" spans="1:32" s="88" customFormat="1" ht="15" customHeight="1" x14ac:dyDescent="0.2">
      <c r="A8" s="24"/>
      <c r="B8" s="100" t="s">
        <v>75</v>
      </c>
      <c r="C8" s="23" t="s">
        <v>84</v>
      </c>
      <c r="D8" s="101" t="s">
        <v>63</v>
      </c>
      <c r="E8" s="102" t="s">
        <v>1</v>
      </c>
      <c r="F8" s="38"/>
      <c r="G8" s="103" t="s">
        <v>64</v>
      </c>
      <c r="H8" s="104" t="s">
        <v>65</v>
      </c>
      <c r="I8" s="104" t="s">
        <v>31</v>
      </c>
      <c r="J8" s="18" t="s">
        <v>66</v>
      </c>
      <c r="K8" s="105" t="s">
        <v>67</v>
      </c>
      <c r="L8" s="105" t="s">
        <v>68</v>
      </c>
      <c r="M8" s="103" t="s">
        <v>69</v>
      </c>
      <c r="N8" s="103" t="s">
        <v>30</v>
      </c>
      <c r="O8" s="104" t="s">
        <v>70</v>
      </c>
      <c r="P8" s="103" t="s">
        <v>65</v>
      </c>
      <c r="Q8" s="103" t="s">
        <v>3</v>
      </c>
      <c r="R8" s="103">
        <v>1</v>
      </c>
      <c r="S8" s="103">
        <v>2</v>
      </c>
      <c r="T8" s="103">
        <v>3</v>
      </c>
      <c r="U8" s="103" t="s">
        <v>71</v>
      </c>
      <c r="V8" s="18" t="s">
        <v>85</v>
      </c>
      <c r="W8" s="17" t="s">
        <v>72</v>
      </c>
      <c r="X8" s="17" t="s">
        <v>73</v>
      </c>
      <c r="Y8" s="25"/>
      <c r="Z8" s="25"/>
      <c r="AA8" s="25"/>
      <c r="AB8" s="25"/>
      <c r="AC8" s="25"/>
      <c r="AD8" s="25"/>
      <c r="AE8" s="25"/>
      <c r="AF8" s="25"/>
    </row>
    <row r="9" spans="1:32" s="88" customFormat="1" ht="15" customHeight="1" x14ac:dyDescent="0.2">
      <c r="A9" s="24"/>
      <c r="B9" s="130" t="s">
        <v>87</v>
      </c>
      <c r="C9" s="131" t="s">
        <v>88</v>
      </c>
      <c r="D9" s="130" t="s">
        <v>86</v>
      </c>
      <c r="E9" s="130" t="s">
        <v>44</v>
      </c>
      <c r="F9" s="132"/>
      <c r="G9" s="133"/>
      <c r="H9" s="133"/>
      <c r="I9" s="133">
        <v>1</v>
      </c>
      <c r="J9" s="134"/>
      <c r="K9" s="133" t="s">
        <v>91</v>
      </c>
      <c r="L9" s="28"/>
      <c r="M9" s="28">
        <v>1</v>
      </c>
      <c r="N9" s="134"/>
      <c r="O9" s="28"/>
      <c r="P9" s="28"/>
      <c r="Q9" s="134" t="s">
        <v>92</v>
      </c>
      <c r="R9" s="134" t="s">
        <v>93</v>
      </c>
      <c r="S9" s="134" t="s">
        <v>94</v>
      </c>
      <c r="T9" s="134"/>
      <c r="U9" s="134"/>
      <c r="V9" s="135">
        <v>0</v>
      </c>
      <c r="W9" s="130" t="s">
        <v>89</v>
      </c>
      <c r="X9" s="28">
        <v>643</v>
      </c>
      <c r="Y9" s="25"/>
      <c r="Z9" s="25"/>
      <c r="AA9" s="25"/>
      <c r="AB9" s="25"/>
      <c r="AC9" s="25"/>
      <c r="AD9" s="25"/>
      <c r="AE9" s="25"/>
      <c r="AF9" s="25"/>
    </row>
    <row r="10" spans="1:32" x14ac:dyDescent="0.25">
      <c r="A10" s="24"/>
      <c r="B10" s="112" t="s">
        <v>77</v>
      </c>
      <c r="C10" s="113" t="s">
        <v>90</v>
      </c>
      <c r="D10" s="114"/>
      <c r="E10" s="115"/>
      <c r="F10" s="116"/>
      <c r="G10" s="117"/>
      <c r="H10" s="115"/>
      <c r="I10" s="118"/>
      <c r="J10" s="115"/>
      <c r="K10" s="115"/>
      <c r="L10" s="115"/>
      <c r="M10" s="115"/>
      <c r="N10" s="115"/>
      <c r="O10" s="115"/>
      <c r="P10" s="115"/>
      <c r="Q10" s="115"/>
      <c r="R10" s="113"/>
      <c r="S10" s="115"/>
      <c r="T10" s="115"/>
      <c r="U10" s="115"/>
      <c r="V10" s="115"/>
      <c r="W10" s="113"/>
      <c r="X10" s="119"/>
      <c r="Y10" s="97"/>
      <c r="Z10" s="97"/>
      <c r="AA10" s="97"/>
      <c r="AB10" s="97"/>
      <c r="AC10" s="97"/>
      <c r="AD10" s="97"/>
    </row>
    <row r="11" spans="1:32" x14ac:dyDescent="0.25">
      <c r="A11" s="24"/>
      <c r="B11" s="120"/>
      <c r="C11" s="109"/>
      <c r="D11" s="107"/>
      <c r="E11" s="108"/>
      <c r="F11" s="108"/>
      <c r="G11" s="109"/>
      <c r="H11" s="106"/>
      <c r="I11" s="106"/>
      <c r="J11" s="106"/>
      <c r="K11" s="106"/>
      <c r="L11" s="106"/>
      <c r="M11" s="109"/>
      <c r="N11" s="106"/>
      <c r="O11" s="106"/>
      <c r="P11" s="106"/>
      <c r="Q11" s="106"/>
      <c r="R11" s="109"/>
      <c r="S11" s="106"/>
      <c r="T11" s="106"/>
      <c r="U11" s="106"/>
      <c r="V11" s="106"/>
      <c r="W11" s="109"/>
      <c r="X11" s="110"/>
      <c r="Y11" s="97"/>
      <c r="Z11" s="97"/>
      <c r="AA11" s="97"/>
      <c r="AB11" s="97"/>
      <c r="AC11" s="97"/>
      <c r="AD11" s="97"/>
    </row>
    <row r="12" spans="1:32" s="88" customFormat="1" ht="15" customHeight="1" x14ac:dyDescent="0.25">
      <c r="A12" s="24"/>
      <c r="B12" s="121"/>
      <c r="C12" s="1"/>
      <c r="D12" s="121"/>
      <c r="E12" s="122"/>
      <c r="F12" s="3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1"/>
      <c r="X12" s="1"/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4"/>
      <c r="B13" s="121"/>
      <c r="C13" s="1"/>
      <c r="D13" s="121"/>
      <c r="E13" s="12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1"/>
      <c r="X13" s="1"/>
      <c r="Y13" s="97"/>
      <c r="Z13" s="97"/>
      <c r="AA13" s="97"/>
      <c r="AB13" s="97"/>
      <c r="AC13" s="97"/>
      <c r="AD13" s="97"/>
    </row>
    <row r="14" spans="1:32" x14ac:dyDescent="0.25">
      <c r="A14" s="24"/>
      <c r="B14" s="121"/>
      <c r="C14" s="1"/>
      <c r="D14" s="121"/>
      <c r="E14" s="12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1"/>
      <c r="X14" s="1"/>
      <c r="Y14" s="97"/>
      <c r="Z14" s="97"/>
      <c r="AA14" s="97"/>
      <c r="AB14" s="97"/>
      <c r="AC14" s="97"/>
      <c r="AD14" s="97"/>
    </row>
    <row r="15" spans="1:32" x14ac:dyDescent="0.25">
      <c r="A15" s="24"/>
      <c r="B15" s="121"/>
      <c r="C15" s="1"/>
      <c r="D15" s="121"/>
      <c r="E15" s="12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1"/>
      <c r="X15" s="1"/>
      <c r="Y15" s="97"/>
      <c r="Z15" s="97"/>
      <c r="AA15" s="97"/>
      <c r="AB15" s="97"/>
      <c r="AC15" s="97"/>
      <c r="AD15" s="97"/>
    </row>
    <row r="16" spans="1:32" x14ac:dyDescent="0.25">
      <c r="A16" s="24"/>
      <c r="B16" s="121"/>
      <c r="C16" s="1"/>
      <c r="D16" s="121"/>
      <c r="E16" s="12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1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1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1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1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1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1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1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1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1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1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1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97"/>
      <c r="Z40" s="97"/>
      <c r="AA40" s="97"/>
      <c r="AB40" s="97"/>
      <c r="AC40" s="97"/>
      <c r="AD40" s="97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97"/>
      <c r="Z41" s="97"/>
      <c r="AA41" s="97"/>
      <c r="AB41" s="97"/>
      <c r="AC41" s="97"/>
      <c r="AD41" s="97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97"/>
      <c r="Z42" s="97"/>
      <c r="AA42" s="97"/>
      <c r="AB42" s="97"/>
      <c r="AC42" s="97"/>
      <c r="AD42" s="97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97"/>
      <c r="Z43" s="97"/>
      <c r="AA43" s="97"/>
      <c r="AB43" s="97"/>
      <c r="AC43" s="97"/>
      <c r="AD43" s="97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97"/>
      <c r="Z44" s="97"/>
      <c r="AA44" s="97"/>
      <c r="AB44" s="97"/>
      <c r="AC44" s="97"/>
      <c r="AD44" s="97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97"/>
      <c r="Z45" s="97"/>
      <c r="AA45" s="97"/>
      <c r="AB45" s="97"/>
      <c r="AC45" s="97"/>
      <c r="AD45" s="97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97"/>
      <c r="Z46" s="97"/>
      <c r="AA46" s="97"/>
      <c r="AB46" s="97"/>
      <c r="AC46" s="97"/>
      <c r="AD46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2019-02-02T15:06:34Z</dcterms:modified>
</cp:coreProperties>
</file>