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M10" i="2"/>
  <c r="I10" i="2"/>
  <c r="G10" i="2"/>
  <c r="T17" i="1" l="1"/>
  <c r="T16" i="1"/>
  <c r="T15" i="1"/>
  <c r="T14" i="1"/>
  <c r="T13" i="1"/>
  <c r="T12" i="1"/>
  <c r="T11" i="1"/>
  <c r="T10" i="1"/>
  <c r="U17" i="1"/>
  <c r="V17" i="1"/>
  <c r="W17" i="1"/>
  <c r="X17" i="1"/>
  <c r="L22" i="1" l="1"/>
  <c r="K22" i="1"/>
  <c r="O16" i="1"/>
  <c r="O15" i="1"/>
  <c r="O14" i="1"/>
  <c r="O13" i="1"/>
  <c r="O12" i="1"/>
  <c r="O11" i="1"/>
  <c r="O10" i="1"/>
  <c r="O9" i="1"/>
  <c r="O8" i="1"/>
  <c r="O7" i="1"/>
  <c r="O5" i="1"/>
  <c r="O4" i="1"/>
  <c r="E17" i="1"/>
  <c r="F17" i="1"/>
  <c r="F21" i="1"/>
  <c r="F24" i="1" s="1"/>
  <c r="G17" i="1"/>
  <c r="H17" i="1"/>
  <c r="H21" i="1" s="1"/>
  <c r="H24" i="1" s="1"/>
  <c r="Z17" i="1"/>
  <c r="AA17" i="1"/>
  <c r="AB17" i="1"/>
  <c r="AC17" i="1"/>
  <c r="AE17" i="1"/>
  <c r="AF17" i="1"/>
  <c r="AG17" i="1"/>
  <c r="AH17" i="1"/>
  <c r="AI17" i="1"/>
  <c r="AJ17" i="1"/>
  <c r="G21" i="1"/>
  <c r="G24" i="1" s="1"/>
  <c r="E21" i="1"/>
  <c r="E24" i="1" s="1"/>
  <c r="L24" i="1" l="1"/>
  <c r="D18" i="1"/>
  <c r="K21" i="1"/>
  <c r="L21" i="1"/>
  <c r="K24" i="1"/>
</calcChain>
</file>

<file path=xl/sharedStrings.xml><?xml version="1.0" encoding="utf-8"?>
<sst xmlns="http://schemas.openxmlformats.org/spreadsheetml/2006/main" count="180" uniqueCount="107">
  <si>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</si>
  <si>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</si>
  <si>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</si>
  <si>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</si>
  <si>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</si>
  <si>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</si>
  <si>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</si>
  <si>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</si>
  <si>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</si>
  <si>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</si>
  <si>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</si>
  <si>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</si>
  <si>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</si>
  <si>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</si>
  <si>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</si>
  <si>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</si>
  <si>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</si>
  <si>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</si>
  <si>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</si>
  <si>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</si>
  <si>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</si>
  <si>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</si>
  <si>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</si>
  <si>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</si>
  <si>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</si>
  <si>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</si>
  <si>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</si>
  <si>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</si>
  <si>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</si>
  <si>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</si>
  <si>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</si>
  <si>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</si>
  <si>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</si>
  <si>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</si>
  <si>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Pirkko Vihtkari</t>
  </si>
  <si>
    <t>7.</t>
  </si>
  <si>
    <t>Tahko</t>
  </si>
  <si>
    <t>uusinta sarjapaikasta</t>
  </si>
  <si>
    <t>4.</t>
  </si>
  <si>
    <t>8.</t>
  </si>
  <si>
    <t>6.</t>
  </si>
  <si>
    <t>3.</t>
  </si>
  <si>
    <t>2.</t>
  </si>
  <si>
    <t>loppusarja</t>
  </si>
  <si>
    <t>1.</t>
  </si>
  <si>
    <t>MESTARUUSSARJA</t>
  </si>
  <si>
    <t>URA SM-SARJASSA</t>
  </si>
  <si>
    <t>L+T</t>
  </si>
  <si>
    <t>Lyöty juoksu</t>
  </si>
  <si>
    <t>Tuotu juoksu</t>
  </si>
  <si>
    <t>Kunnari</t>
  </si>
  <si>
    <t>1.  ottelu</t>
  </si>
  <si>
    <t>Ottelu</t>
  </si>
  <si>
    <t>ENSIMMÄISET</t>
  </si>
  <si>
    <t>9.</t>
  </si>
  <si>
    <t>5.</t>
  </si>
  <si>
    <t>10.</t>
  </si>
  <si>
    <t>23.12.1945</t>
  </si>
  <si>
    <t>13.  ottelu</t>
  </si>
  <si>
    <t>23.05. 1965  Lippo - Tahko  25-6</t>
  </si>
  <si>
    <t xml:space="preserve">  19 v   5 kk   0 pv</t>
  </si>
  <si>
    <t xml:space="preserve">  20 v   5 kk   7 pv</t>
  </si>
  <si>
    <t>30.05. 1966  KeMu - Tahko  5-19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</si>
  <si>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</si>
  <si>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</si>
  <si>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</si>
  <si>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</si>
  <si>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</si>
  <si>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</si>
  <si>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</si>
  <si>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</si>
  <si>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</si>
  <si>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</si>
  <si>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</si>
  <si>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</si>
  <si>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</si>
  <si>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</si>
  <si>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</si>
  <si>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05.09. 1970  Meilahti, Helsinki</t>
  </si>
  <si>
    <t>11-5</t>
  </si>
  <si>
    <t>Länsi</t>
  </si>
  <si>
    <t>1v</t>
  </si>
  <si>
    <t>Kalevi Äijälä</t>
  </si>
  <si>
    <t>239</t>
  </si>
  <si>
    <t>26.08. 1973  Ilmajoki</t>
  </si>
  <si>
    <t>14-3</t>
  </si>
  <si>
    <t>2v</t>
  </si>
  <si>
    <t>Paavo Portin</t>
  </si>
  <si>
    <t>07.09. 1974  Hyvinkää</t>
  </si>
  <si>
    <t xml:space="preserve">  5-8</t>
  </si>
  <si>
    <t>3k</t>
  </si>
  <si>
    <t>Tapio Juntunen</t>
  </si>
  <si>
    <t>99</t>
  </si>
  <si>
    <t>27.08. 1975  Hyvinkää</t>
  </si>
  <si>
    <t xml:space="preserve">  6-7</t>
  </si>
  <si>
    <t>Olavi Nurmi</t>
  </si>
  <si>
    <t>08.08. 1976  Kannus</t>
  </si>
  <si>
    <t xml:space="preserve">  8-3</t>
  </si>
  <si>
    <t>600</t>
  </si>
  <si>
    <t>29.07. 1978  Ulvila</t>
  </si>
  <si>
    <t xml:space="preserve"> 7-10</t>
  </si>
  <si>
    <t>Erkki Leppäniemi</t>
  </si>
  <si>
    <t>327</t>
  </si>
  <si>
    <t>24 v  8 kk  13 pv</t>
  </si>
  <si>
    <t xml:space="preserve"> ITÄ - LÄNSI - KORTTI</t>
  </si>
  <si>
    <t>Arvio; Vuosina 1968-1970 löi juoksuja 32 (19%), toi juoksuja 36 (10%). Näillä laskettu 1967.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</si>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</sst>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6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3" fillId="7" borderId="7" xfId="0" applyFont="1" applyFill="1" applyBorder="1"/>
    <xf numFmtId="0" fontId="1" fillId="7" borderId="13" xfId="0" applyFont="1" applyFill="1" applyBorder="1"/>
    <xf numFmtId="0" fontId="3" fillId="3" borderId="2" xfId="0" applyFont="1" applyFill="1" applyBorder="1"/>
    <xf numFmtId="0" fontId="1" fillId="5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0" fillId="8" borderId="1" xfId="0" applyFont="1" applyFill="1" applyBorder="1"/>
    <xf numFmtId="0" fontId="7" fillId="2" borderId="0" xfId="0" applyFont="1" applyFill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75" customWidth="1"/>
    <col min="19" max="19" width="5.7109375" style="74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34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35</v>
      </c>
      <c r="D4" s="29" t="s">
        <v>36</v>
      </c>
      <c r="E4" s="62">
        <v>10</v>
      </c>
      <c r="F4" s="27">
        <v>0</v>
      </c>
      <c r="G4" s="27">
        <v>7</v>
      </c>
      <c r="H4" s="27">
        <v>13</v>
      </c>
      <c r="I4" s="63"/>
      <c r="J4" s="63"/>
      <c r="K4" s="63"/>
      <c r="L4" s="63"/>
      <c r="M4" s="63"/>
      <c r="N4" s="63"/>
      <c r="O4" s="37" t="e">
        <f t="shared" ref="O4:O16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4"/>
      <c r="AA4" s="28"/>
      <c r="AB4" s="64"/>
      <c r="AC4" s="64"/>
      <c r="AD4" s="64"/>
      <c r="AE4" s="27"/>
      <c r="AF4" s="27"/>
      <c r="AG4" s="27"/>
      <c r="AH4" s="27"/>
      <c r="AI4" s="27"/>
      <c r="AJ4" s="27"/>
      <c r="AK4" s="86" t="s">
        <v>37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1966</v>
      </c>
      <c r="C5" s="27" t="s">
        <v>38</v>
      </c>
      <c r="D5" s="29" t="s">
        <v>36</v>
      </c>
      <c r="E5" s="62">
        <v>10</v>
      </c>
      <c r="F5" s="27">
        <v>1</v>
      </c>
      <c r="G5" s="27">
        <v>8</v>
      </c>
      <c r="H5" s="27">
        <v>17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64"/>
      <c r="AA5" s="64"/>
      <c r="AB5" s="64"/>
      <c r="AC5" s="64"/>
      <c r="AD5" s="64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1967</v>
      </c>
      <c r="C6" s="27" t="s">
        <v>40</v>
      </c>
      <c r="D6" s="65" t="s">
        <v>36</v>
      </c>
      <c r="E6" s="62">
        <v>10</v>
      </c>
      <c r="F6" s="27">
        <v>0</v>
      </c>
      <c r="G6" s="27">
        <v>10</v>
      </c>
      <c r="H6" s="27">
        <v>11</v>
      </c>
      <c r="I6" s="63"/>
      <c r="J6" s="63"/>
      <c r="K6" s="63"/>
      <c r="L6" s="63"/>
      <c r="M6" s="63"/>
      <c r="N6" s="63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64"/>
      <c r="AA6" s="64"/>
      <c r="AB6" s="64"/>
      <c r="AC6" s="64"/>
      <c r="AD6" s="64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35</v>
      </c>
      <c r="D7" s="29" t="s">
        <v>36</v>
      </c>
      <c r="E7" s="62">
        <v>8</v>
      </c>
      <c r="F7" s="27">
        <v>1</v>
      </c>
      <c r="G7" s="27">
        <v>12</v>
      </c>
      <c r="H7" s="27">
        <v>10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39</v>
      </c>
      <c r="D8" s="65" t="s">
        <v>36</v>
      </c>
      <c r="E8" s="62">
        <v>8</v>
      </c>
      <c r="F8" s="27">
        <v>1</v>
      </c>
      <c r="G8" s="27">
        <v>7</v>
      </c>
      <c r="H8" s="27">
        <v>12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40</v>
      </c>
      <c r="D9" s="65" t="s">
        <v>36</v>
      </c>
      <c r="E9" s="62">
        <v>10</v>
      </c>
      <c r="F9" s="27">
        <v>1</v>
      </c>
      <c r="G9" s="27">
        <v>10</v>
      </c>
      <c r="H9" s="27">
        <v>14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39</v>
      </c>
      <c r="D10" s="65" t="s">
        <v>36</v>
      </c>
      <c r="E10" s="62">
        <v>9</v>
      </c>
      <c r="F10" s="27">
        <v>0</v>
      </c>
      <c r="G10" s="27">
        <v>3</v>
      </c>
      <c r="H10" s="27">
        <v>3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19"/>
      <c r="Q10" s="19"/>
      <c r="R10" s="19"/>
      <c r="S10" s="19"/>
      <c r="T10" s="25" t="e">
        <f t="shared" ref="T10:T17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1973</v>
      </c>
      <c r="C11" s="27" t="s">
        <v>38</v>
      </c>
      <c r="D11" s="29" t="s">
        <v>36</v>
      </c>
      <c r="E11" s="62">
        <v>9</v>
      </c>
      <c r="F11" s="27">
        <v>1</v>
      </c>
      <c r="G11" s="27">
        <v>13</v>
      </c>
      <c r="H11" s="27">
        <v>8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1974</v>
      </c>
      <c r="C12" s="27" t="s">
        <v>41</v>
      </c>
      <c r="D12" s="29" t="s">
        <v>36</v>
      </c>
      <c r="E12" s="62">
        <v>14</v>
      </c>
      <c r="F12" s="27">
        <v>3</v>
      </c>
      <c r="G12" s="27">
        <v>11</v>
      </c>
      <c r="H12" s="27">
        <v>9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>
        <v>1</v>
      </c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1975</v>
      </c>
      <c r="C13" s="27" t="s">
        <v>42</v>
      </c>
      <c r="D13" s="29" t="s">
        <v>36</v>
      </c>
      <c r="E13" s="62">
        <v>10</v>
      </c>
      <c r="F13" s="27">
        <v>2</v>
      </c>
      <c r="G13" s="66">
        <v>10</v>
      </c>
      <c r="H13" s="27">
        <v>8</v>
      </c>
      <c r="I13" s="63"/>
      <c r="J13" s="63"/>
      <c r="K13" s="63"/>
      <c r="L13" s="63"/>
      <c r="M13" s="63"/>
      <c r="N13" s="63"/>
      <c r="O13" s="37" t="e">
        <f t="shared" si="0"/>
        <v>#DIV/0!</v>
      </c>
      <c r="P13" s="19" t="s">
        <v>55</v>
      </c>
      <c r="Q13" s="19"/>
      <c r="R13" s="19" t="s">
        <v>39</v>
      </c>
      <c r="S13" s="19"/>
      <c r="T13" s="25" t="e">
        <f t="shared" si="1"/>
        <v>#DIV/0!</v>
      </c>
      <c r="U13" s="27">
        <v>2</v>
      </c>
      <c r="V13" s="27">
        <v>0</v>
      </c>
      <c r="W13" s="27">
        <v>0</v>
      </c>
      <c r="X13" s="27">
        <v>0</v>
      </c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>
        <v>1</v>
      </c>
      <c r="AJ13" s="27"/>
      <c r="AK13" s="17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1976</v>
      </c>
      <c r="C14" s="27" t="s">
        <v>38</v>
      </c>
      <c r="D14" s="29" t="s">
        <v>36</v>
      </c>
      <c r="E14" s="62">
        <v>9</v>
      </c>
      <c r="F14" s="27">
        <v>2</v>
      </c>
      <c r="G14" s="27">
        <v>19</v>
      </c>
      <c r="H14" s="27">
        <v>12</v>
      </c>
      <c r="I14" s="63"/>
      <c r="J14" s="63"/>
      <c r="K14" s="63"/>
      <c r="L14" s="63"/>
      <c r="M14" s="63"/>
      <c r="N14" s="63"/>
      <c r="O14" s="37" t="e">
        <f t="shared" si="0"/>
        <v>#DIV/0!</v>
      </c>
      <c r="P14" s="19"/>
      <c r="Q14" s="19"/>
      <c r="R14" s="19" t="s">
        <v>56</v>
      </c>
      <c r="S14" s="19"/>
      <c r="T14" s="25" t="e">
        <f t="shared" si="1"/>
        <v>#DIV/0!</v>
      </c>
      <c r="U14" s="27">
        <v>6</v>
      </c>
      <c r="V14" s="27">
        <v>0</v>
      </c>
      <c r="W14" s="27">
        <v>1</v>
      </c>
      <c r="X14" s="27">
        <v>5</v>
      </c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/>
      <c r="AK14" s="17" t="s">
        <v>43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1978</v>
      </c>
      <c r="C15" s="27" t="s">
        <v>41</v>
      </c>
      <c r="D15" s="65" t="s">
        <v>36</v>
      </c>
      <c r="E15" s="62">
        <v>10</v>
      </c>
      <c r="F15" s="27">
        <v>7</v>
      </c>
      <c r="G15" s="27">
        <v>31</v>
      </c>
      <c r="H15" s="27">
        <v>17</v>
      </c>
      <c r="I15" s="63"/>
      <c r="J15" s="63"/>
      <c r="K15" s="63"/>
      <c r="L15" s="63"/>
      <c r="M15" s="63"/>
      <c r="N15" s="63"/>
      <c r="O15" s="37" t="e">
        <f t="shared" si="0"/>
        <v>#DIV/0!</v>
      </c>
      <c r="P15" s="19" t="s">
        <v>55</v>
      </c>
      <c r="Q15" s="19"/>
      <c r="R15" s="19" t="s">
        <v>54</v>
      </c>
      <c r="S15" s="19"/>
      <c r="T15" s="25" t="e">
        <f t="shared" si="1"/>
        <v>#DIV/0!</v>
      </c>
      <c r="U15" s="27">
        <v>6</v>
      </c>
      <c r="V15" s="27">
        <v>1</v>
      </c>
      <c r="W15" s="27">
        <v>7</v>
      </c>
      <c r="X15" s="27">
        <v>3</v>
      </c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>
        <v>1</v>
      </c>
      <c r="AK15" s="17" t="s">
        <v>43</v>
      </c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1979</v>
      </c>
      <c r="C16" s="27" t="s">
        <v>44</v>
      </c>
      <c r="D16" s="65" t="s">
        <v>36</v>
      </c>
      <c r="E16" s="62">
        <v>10</v>
      </c>
      <c r="F16" s="27">
        <v>0</v>
      </c>
      <c r="G16" s="27">
        <v>13</v>
      </c>
      <c r="H16" s="27">
        <v>13</v>
      </c>
      <c r="I16" s="63"/>
      <c r="J16" s="63"/>
      <c r="K16" s="63"/>
      <c r="L16" s="63"/>
      <c r="M16" s="63"/>
      <c r="N16" s="63"/>
      <c r="O16" s="37" t="e">
        <f t="shared" si="0"/>
        <v>#DIV/0!</v>
      </c>
      <c r="P16" s="19"/>
      <c r="Q16" s="19"/>
      <c r="R16" s="19"/>
      <c r="S16" s="19"/>
      <c r="T16" s="25" t="e">
        <f t="shared" si="1"/>
        <v>#DIV/0!</v>
      </c>
      <c r="U16" s="27">
        <v>6</v>
      </c>
      <c r="V16" s="27">
        <v>4</v>
      </c>
      <c r="W16" s="27">
        <v>7</v>
      </c>
      <c r="X16" s="27">
        <v>7</v>
      </c>
      <c r="Y16" s="27"/>
      <c r="Z16" s="28"/>
      <c r="AA16" s="28"/>
      <c r="AB16" s="28"/>
      <c r="AC16" s="28"/>
      <c r="AD16" s="28"/>
      <c r="AE16" s="27"/>
      <c r="AF16" s="27"/>
      <c r="AG16" s="27"/>
      <c r="AH16" s="27">
        <v>1</v>
      </c>
      <c r="AI16" s="27"/>
      <c r="AJ16" s="27"/>
      <c r="AK16" s="17" t="s">
        <v>43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>SUM(E4:E16)</f>
        <v>127</v>
      </c>
      <c r="F17" s="19">
        <f>SUM(F4:F16)</f>
        <v>19</v>
      </c>
      <c r="G17" s="19">
        <f>SUM(G4:G16)</f>
        <v>154</v>
      </c>
      <c r="H17" s="19">
        <f>SUM(H4:H16)</f>
        <v>147</v>
      </c>
      <c r="I17" s="19"/>
      <c r="J17" s="19"/>
      <c r="K17" s="19"/>
      <c r="L17" s="19"/>
      <c r="M17" s="19"/>
      <c r="N17" s="31"/>
      <c r="O17" s="32"/>
      <c r="P17" s="19"/>
      <c r="Q17" s="19"/>
      <c r="R17" s="19"/>
      <c r="S17" s="19"/>
      <c r="T17" s="25" t="e">
        <f t="shared" si="1"/>
        <v>#DIV/0!</v>
      </c>
      <c r="U17" s="19">
        <f>SUM(U4:U16)</f>
        <v>20</v>
      </c>
      <c r="V17" s="19">
        <f>SUM(V4:V16)</f>
        <v>5</v>
      </c>
      <c r="W17" s="19">
        <f>SUM(W4:W16)</f>
        <v>15</v>
      </c>
      <c r="X17" s="19">
        <f>SUM(X4:X16)</f>
        <v>15</v>
      </c>
      <c r="Y17" s="19"/>
      <c r="Z17" s="19">
        <f>SUM(Z4:Z16)</f>
        <v>0</v>
      </c>
      <c r="AA17" s="19">
        <f>SUM(AA4:AA16)</f>
        <v>0</v>
      </c>
      <c r="AB17" s="19">
        <f>SUM(AB4:AB16)</f>
        <v>0</v>
      </c>
      <c r="AC17" s="19">
        <f>SUM(AC4:AC16)</f>
        <v>0</v>
      </c>
      <c r="AD17" s="19"/>
      <c r="AE17" s="19">
        <f t="shared" ref="AE17:AJ17" si="2">SUM(AE4:AE16)</f>
        <v>6</v>
      </c>
      <c r="AF17" s="19">
        <f t="shared" si="2"/>
        <v>0</v>
      </c>
      <c r="AG17" s="19">
        <f t="shared" si="2"/>
        <v>0</v>
      </c>
      <c r="AH17" s="19">
        <f t="shared" si="2"/>
        <v>1</v>
      </c>
      <c r="AI17" s="19">
        <f t="shared" si="2"/>
        <v>1</v>
      </c>
      <c r="AJ17" s="19">
        <f t="shared" si="2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SUM(F17:H17)*5/3+(E17/3)+(AE17*25)+(AF17*25)+(AG17*15)+(AH17*25)+(AI17*20)+(AJ17*15)</f>
        <v>800.66666666666674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46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53</v>
      </c>
      <c r="Q20" s="13"/>
      <c r="R20" s="13"/>
      <c r="S20" s="13"/>
      <c r="T20" s="85"/>
      <c r="U20" s="85"/>
      <c r="V20" s="85"/>
      <c r="W20" s="85"/>
      <c r="X20" s="85"/>
      <c r="Y20" s="13"/>
      <c r="Z20" s="13"/>
      <c r="AA20" s="13"/>
      <c r="AB20" s="13"/>
      <c r="AC20" s="85"/>
      <c r="AD20" s="13"/>
      <c r="AE20" s="13"/>
      <c r="AF20" s="13"/>
      <c r="AG20" s="13"/>
      <c r="AH20" s="13"/>
      <c r="AI20" s="13"/>
      <c r="AJ20" s="13"/>
      <c r="AK20" s="6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15</v>
      </c>
      <c r="C21" s="13"/>
      <c r="D21" s="42"/>
      <c r="E21" s="27">
        <f>PRODUCT(E17)</f>
        <v>127</v>
      </c>
      <c r="F21" s="27">
        <f>PRODUCT(F17)</f>
        <v>19</v>
      </c>
      <c r="G21" s="27">
        <f>PRODUCT(G17)</f>
        <v>154</v>
      </c>
      <c r="H21" s="27">
        <f>PRODUCT(H17)</f>
        <v>147</v>
      </c>
      <c r="I21" s="27"/>
      <c r="J21" s="1"/>
      <c r="K21" s="43">
        <f>PRODUCT((F21+G21)/E21)</f>
        <v>1.3622047244094488</v>
      </c>
      <c r="L21" s="43">
        <f>PRODUCT(H21/E21)</f>
        <v>1.1574803149606299</v>
      </c>
      <c r="M21" s="43"/>
      <c r="N21" s="30"/>
      <c r="O21" s="25"/>
      <c r="P21" s="84" t="s">
        <v>52</v>
      </c>
      <c r="Q21" s="83"/>
      <c r="R21" s="83"/>
      <c r="S21" s="70" t="s">
        <v>59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80" t="s">
        <v>51</v>
      </c>
      <c r="AE21" s="70"/>
      <c r="AF21" s="70" t="s">
        <v>60</v>
      </c>
      <c r="AG21" s="70"/>
      <c r="AH21" s="70"/>
      <c r="AI21" s="70"/>
      <c r="AJ21" s="82"/>
      <c r="AK21" s="8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16</v>
      </c>
      <c r="C22" s="45"/>
      <c r="D22" s="46"/>
      <c r="E22" s="27">
        <v>20</v>
      </c>
      <c r="F22" s="27">
        <v>5</v>
      </c>
      <c r="G22" s="27">
        <v>15</v>
      </c>
      <c r="H22" s="27">
        <v>15</v>
      </c>
      <c r="I22" s="27"/>
      <c r="J22" s="1"/>
      <c r="K22" s="43">
        <f>PRODUCT((F22+G22)/E22)</f>
        <v>1</v>
      </c>
      <c r="L22" s="43">
        <f>PRODUCT(H22/E22)</f>
        <v>0.75</v>
      </c>
      <c r="M22" s="43"/>
      <c r="N22" s="30"/>
      <c r="O22" s="25"/>
      <c r="P22" s="68" t="s">
        <v>48</v>
      </c>
      <c r="Q22" s="69"/>
      <c r="R22" s="69"/>
      <c r="S22" s="70" t="s">
        <v>59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80" t="s">
        <v>51</v>
      </c>
      <c r="AE22" s="70"/>
      <c r="AF22" s="70" t="s">
        <v>60</v>
      </c>
      <c r="AG22" s="70"/>
      <c r="AH22" s="70"/>
      <c r="AI22" s="70"/>
      <c r="AJ22" s="80"/>
      <c r="AK22" s="79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68" t="s">
        <v>49</v>
      </c>
      <c r="Q23" s="69"/>
      <c r="R23" s="69"/>
      <c r="S23" s="70" t="s">
        <v>59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80" t="s">
        <v>51</v>
      </c>
      <c r="AE23" s="70"/>
      <c r="AF23" s="70" t="s">
        <v>60</v>
      </c>
      <c r="AG23" s="70"/>
      <c r="AH23" s="70"/>
      <c r="AI23" s="70"/>
      <c r="AJ23" s="80"/>
      <c r="AK23" s="79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18</v>
      </c>
      <c r="C24" s="53"/>
      <c r="D24" s="54"/>
      <c r="E24" s="19">
        <f>SUM(E21:E23)</f>
        <v>147</v>
      </c>
      <c r="F24" s="19">
        <f>SUM(F21:F23)</f>
        <v>24</v>
      </c>
      <c r="G24" s="19">
        <f>SUM(G21:G23)</f>
        <v>169</v>
      </c>
      <c r="H24" s="19">
        <f>SUM(H21:H23)</f>
        <v>162</v>
      </c>
      <c r="I24" s="19"/>
      <c r="J24" s="1"/>
      <c r="K24" s="55">
        <f>PRODUCT((F24+G24)/E24)</f>
        <v>1.3129251700680271</v>
      </c>
      <c r="L24" s="55">
        <f>PRODUCT(H24/E24)</f>
        <v>1.1020408163265305</v>
      </c>
      <c r="M24" s="55"/>
      <c r="N24" s="31"/>
      <c r="O24" s="25"/>
      <c r="P24" s="71" t="s">
        <v>50</v>
      </c>
      <c r="Q24" s="72"/>
      <c r="R24" s="72"/>
      <c r="S24" s="73" t="s">
        <v>62</v>
      </c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8" t="s">
        <v>58</v>
      </c>
      <c r="AE24" s="73"/>
      <c r="AF24" s="73" t="s">
        <v>61</v>
      </c>
      <c r="AG24" s="73"/>
      <c r="AH24" s="73"/>
      <c r="AI24" s="73"/>
      <c r="AJ24" s="78"/>
      <c r="AK24" s="77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31</v>
      </c>
      <c r="C26" s="1"/>
      <c r="D26" s="60" t="s">
        <v>33</v>
      </c>
      <c r="E26" s="1"/>
      <c r="F26" s="1"/>
      <c r="G26" s="1"/>
      <c r="H26" s="1"/>
      <c r="I26" s="1"/>
      <c r="J26" s="1"/>
      <c r="K26" s="131" t="s">
        <v>105</v>
      </c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39"/>
      <c r="AD27" s="39"/>
      <c r="AE27" s="39"/>
      <c r="AF27" s="39"/>
      <c r="AG27" s="39"/>
      <c r="AH27" s="39"/>
      <c r="AI27" s="39"/>
      <c r="AJ27" s="39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39"/>
      <c r="AD28" s="39"/>
      <c r="AE28" s="39"/>
      <c r="AF28" s="39"/>
      <c r="AG28" s="39"/>
      <c r="AH28" s="39"/>
      <c r="AI28" s="39"/>
      <c r="AJ28" s="39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39"/>
      <c r="AD29" s="39"/>
      <c r="AE29" s="39"/>
      <c r="AF29" s="39"/>
      <c r="AG29" s="39"/>
      <c r="AH29" s="39"/>
      <c r="AI29" s="39"/>
      <c r="AJ29" s="39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39"/>
      <c r="AD30" s="39"/>
      <c r="AE30" s="39"/>
      <c r="AF30" s="39"/>
      <c r="AG30" s="39"/>
      <c r="AH30" s="39"/>
      <c r="AI30" s="39"/>
      <c r="AJ30" s="39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39"/>
      <c r="AD31" s="39"/>
      <c r="AE31" s="39"/>
      <c r="AF31" s="39"/>
      <c r="AG31" s="39"/>
      <c r="AH31" s="39"/>
      <c r="AI31" s="39"/>
      <c r="AJ31" s="39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39"/>
      <c r="AD32" s="39"/>
      <c r="AE32" s="39"/>
      <c r="AF32" s="39"/>
      <c r="AG32" s="39"/>
      <c r="AH32" s="39"/>
      <c r="AI32" s="39"/>
      <c r="AJ32" s="39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39"/>
      <c r="AD33" s="39"/>
      <c r="AE33" s="39"/>
      <c r="AF33" s="39"/>
      <c r="AG33" s="39"/>
      <c r="AH33" s="39"/>
      <c r="AI33" s="39"/>
      <c r="AJ33" s="39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39"/>
      <c r="AD34" s="39"/>
      <c r="AE34" s="39"/>
      <c r="AF34" s="39"/>
      <c r="AG34" s="39"/>
      <c r="AH34" s="39"/>
      <c r="AI34" s="39"/>
      <c r="AJ34" s="39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39"/>
      <c r="AD35" s="39"/>
      <c r="AE35" s="39"/>
      <c r="AF35" s="39"/>
      <c r="AG35" s="39"/>
      <c r="AH35" s="39"/>
      <c r="AI35" s="39"/>
      <c r="AJ35" s="39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39"/>
      <c r="AD36" s="39"/>
      <c r="AE36" s="39"/>
      <c r="AF36" s="39"/>
      <c r="AG36" s="39"/>
      <c r="AH36" s="39"/>
      <c r="AI36" s="39"/>
      <c r="AJ36" s="39"/>
      <c r="AK36" s="39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57"/>
      <c r="AN38" s="57"/>
      <c r="AO38" s="57"/>
      <c r="AP38" s="57"/>
      <c r="AQ38" s="57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</row>
    <row r="80" spans="16:37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1.140625" style="122" customWidth="1"/>
    <col min="2" max="2" width="32.140625" style="123" customWidth="1"/>
    <col min="3" max="3" width="17.5703125" style="74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74" customWidth="1"/>
    <col min="12" max="12" width="6.28515625" style="74" customWidth="1"/>
    <col min="13" max="16" width="4.7109375" style="74" customWidth="1"/>
    <col min="17" max="21" width="6.7109375" style="74" customWidth="1"/>
    <col min="22" max="22" width="11" style="74" customWidth="1"/>
    <col min="23" max="23" width="24.140625" style="124" customWidth="1"/>
    <col min="24" max="24" width="9.42578125" style="74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104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4" t="s">
        <v>57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6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63</v>
      </c>
      <c r="C3" s="23" t="s">
        <v>64</v>
      </c>
      <c r="D3" s="94" t="s">
        <v>65</v>
      </c>
      <c r="E3" s="95" t="s">
        <v>1</v>
      </c>
      <c r="F3" s="25"/>
      <c r="G3" s="96" t="s">
        <v>66</v>
      </c>
      <c r="H3" s="97" t="s">
        <v>67</v>
      </c>
      <c r="I3" s="97" t="s">
        <v>28</v>
      </c>
      <c r="J3" s="18" t="s">
        <v>68</v>
      </c>
      <c r="K3" s="98" t="s">
        <v>69</v>
      </c>
      <c r="L3" s="98" t="s">
        <v>70</v>
      </c>
      <c r="M3" s="96" t="s">
        <v>71</v>
      </c>
      <c r="N3" s="96" t="s">
        <v>27</v>
      </c>
      <c r="O3" s="97" t="s">
        <v>72</v>
      </c>
      <c r="P3" s="96" t="s">
        <v>67</v>
      </c>
      <c r="Q3" s="96" t="s">
        <v>3</v>
      </c>
      <c r="R3" s="96">
        <v>1</v>
      </c>
      <c r="S3" s="96">
        <v>2</v>
      </c>
      <c r="T3" s="96">
        <v>3</v>
      </c>
      <c r="U3" s="96" t="s">
        <v>73</v>
      </c>
      <c r="V3" s="18" t="s">
        <v>19</v>
      </c>
      <c r="W3" s="17" t="s">
        <v>74</v>
      </c>
      <c r="X3" s="17" t="s">
        <v>75</v>
      </c>
      <c r="Y3" s="90"/>
      <c r="Z3" s="90"/>
      <c r="AA3" s="90"/>
      <c r="AB3" s="90"/>
      <c r="AC3" s="90"/>
      <c r="AD3" s="90"/>
    </row>
    <row r="4" spans="1:30" x14ac:dyDescent="0.25">
      <c r="A4" s="126"/>
      <c r="B4" s="127" t="s">
        <v>78</v>
      </c>
      <c r="C4" s="132" t="s">
        <v>79</v>
      </c>
      <c r="D4" s="127" t="s">
        <v>80</v>
      </c>
      <c r="E4" s="133" t="s">
        <v>36</v>
      </c>
      <c r="F4" s="134"/>
      <c r="G4" s="128"/>
      <c r="H4" s="128"/>
      <c r="I4" s="128">
        <v>1</v>
      </c>
      <c r="J4" s="128" t="s">
        <v>81</v>
      </c>
      <c r="K4" s="128">
        <v>8</v>
      </c>
      <c r="L4" s="128"/>
      <c r="M4" s="128">
        <v>1</v>
      </c>
      <c r="N4" s="128"/>
      <c r="O4" s="128"/>
      <c r="P4" s="128"/>
      <c r="Q4" s="129"/>
      <c r="R4" s="129"/>
      <c r="S4" s="129"/>
      <c r="T4" s="129"/>
      <c r="U4" s="129"/>
      <c r="V4" s="135"/>
      <c r="W4" s="132" t="s">
        <v>82</v>
      </c>
      <c r="X4" s="129" t="s">
        <v>83</v>
      </c>
      <c r="Y4" s="90"/>
      <c r="Z4" s="90"/>
      <c r="AA4" s="90"/>
      <c r="AB4" s="90"/>
      <c r="AC4" s="90"/>
      <c r="AD4" s="90"/>
    </row>
    <row r="5" spans="1:30" x14ac:dyDescent="0.25">
      <c r="A5" s="126"/>
      <c r="B5" s="127" t="s">
        <v>84</v>
      </c>
      <c r="C5" s="132" t="s">
        <v>85</v>
      </c>
      <c r="D5" s="127" t="s">
        <v>80</v>
      </c>
      <c r="E5" s="133" t="s">
        <v>36</v>
      </c>
      <c r="F5" s="134"/>
      <c r="G5" s="128"/>
      <c r="H5" s="128"/>
      <c r="I5" s="128">
        <v>1</v>
      </c>
      <c r="J5" s="128" t="s">
        <v>86</v>
      </c>
      <c r="K5" s="128">
        <v>8</v>
      </c>
      <c r="L5" s="128"/>
      <c r="M5" s="128">
        <v>1</v>
      </c>
      <c r="N5" s="128"/>
      <c r="O5" s="128"/>
      <c r="P5" s="128"/>
      <c r="Q5" s="129"/>
      <c r="R5" s="129"/>
      <c r="S5" s="129"/>
      <c r="T5" s="129"/>
      <c r="U5" s="129"/>
      <c r="V5" s="135"/>
      <c r="W5" s="132" t="s">
        <v>87</v>
      </c>
      <c r="X5" s="129"/>
      <c r="Y5" s="90"/>
      <c r="Z5" s="90"/>
      <c r="AA5" s="90"/>
      <c r="AB5" s="90"/>
      <c r="AC5" s="90"/>
      <c r="AD5" s="90"/>
    </row>
    <row r="6" spans="1:30" x14ac:dyDescent="0.25">
      <c r="A6" s="126"/>
      <c r="B6" s="127" t="s">
        <v>88</v>
      </c>
      <c r="C6" s="132" t="s">
        <v>89</v>
      </c>
      <c r="D6" s="127" t="s">
        <v>80</v>
      </c>
      <c r="E6" s="133" t="s">
        <v>36</v>
      </c>
      <c r="F6" s="134"/>
      <c r="G6" s="128">
        <v>1</v>
      </c>
      <c r="H6" s="128"/>
      <c r="I6" s="128"/>
      <c r="J6" s="128" t="s">
        <v>90</v>
      </c>
      <c r="K6" s="128">
        <v>8</v>
      </c>
      <c r="L6" s="128"/>
      <c r="M6" s="128">
        <v>1</v>
      </c>
      <c r="N6" s="128"/>
      <c r="O6" s="128"/>
      <c r="P6" s="128">
        <v>1</v>
      </c>
      <c r="Q6" s="129"/>
      <c r="R6" s="129"/>
      <c r="S6" s="129"/>
      <c r="T6" s="129"/>
      <c r="U6" s="129"/>
      <c r="V6" s="135"/>
      <c r="W6" s="132" t="s">
        <v>91</v>
      </c>
      <c r="X6" s="129" t="s">
        <v>92</v>
      </c>
      <c r="Y6" s="90"/>
      <c r="Z6" s="90"/>
      <c r="AA6" s="90"/>
      <c r="AB6" s="90"/>
      <c r="AC6" s="90"/>
      <c r="AD6" s="90"/>
    </row>
    <row r="7" spans="1:30" x14ac:dyDescent="0.25">
      <c r="A7" s="126"/>
      <c r="B7" s="127" t="s">
        <v>93</v>
      </c>
      <c r="C7" s="132" t="s">
        <v>94</v>
      </c>
      <c r="D7" s="127" t="s">
        <v>106</v>
      </c>
      <c r="E7" s="133" t="s">
        <v>36</v>
      </c>
      <c r="F7" s="134"/>
      <c r="G7" s="128">
        <v>1</v>
      </c>
      <c r="H7" s="128"/>
      <c r="I7" s="128"/>
      <c r="J7" s="128" t="s">
        <v>90</v>
      </c>
      <c r="K7" s="128"/>
      <c r="L7" s="128"/>
      <c r="M7" s="128">
        <v>1</v>
      </c>
      <c r="N7" s="128"/>
      <c r="O7" s="128"/>
      <c r="P7" s="128"/>
      <c r="Q7" s="129"/>
      <c r="R7" s="129"/>
      <c r="S7" s="129"/>
      <c r="T7" s="129"/>
      <c r="U7" s="129"/>
      <c r="V7" s="135"/>
      <c r="W7" s="132" t="s">
        <v>95</v>
      </c>
      <c r="X7" s="129"/>
      <c r="Y7" s="90"/>
      <c r="Z7" s="90"/>
      <c r="AA7" s="90"/>
      <c r="AB7" s="90"/>
      <c r="AC7" s="90"/>
      <c r="AD7" s="90"/>
    </row>
    <row r="8" spans="1:30" x14ac:dyDescent="0.25">
      <c r="A8" s="126"/>
      <c r="B8" s="99" t="s">
        <v>96</v>
      </c>
      <c r="C8" s="136" t="s">
        <v>97</v>
      </c>
      <c r="D8" s="99" t="s">
        <v>76</v>
      </c>
      <c r="E8" s="137" t="s">
        <v>36</v>
      </c>
      <c r="F8" s="134"/>
      <c r="G8" s="100">
        <v>1</v>
      </c>
      <c r="H8" s="100"/>
      <c r="I8" s="100"/>
      <c r="J8" s="100" t="s">
        <v>86</v>
      </c>
      <c r="K8" s="100">
        <v>8</v>
      </c>
      <c r="L8" s="100"/>
      <c r="M8" s="100">
        <v>1</v>
      </c>
      <c r="N8" s="100"/>
      <c r="O8" s="100"/>
      <c r="P8" s="100">
        <v>1</v>
      </c>
      <c r="Q8" s="101"/>
      <c r="R8" s="101"/>
      <c r="S8" s="101"/>
      <c r="T8" s="101"/>
      <c r="U8" s="101"/>
      <c r="V8" s="138"/>
      <c r="W8" s="136" t="s">
        <v>95</v>
      </c>
      <c r="X8" s="101" t="s">
        <v>98</v>
      </c>
      <c r="Y8" s="90"/>
      <c r="Z8" s="90"/>
      <c r="AA8" s="90"/>
      <c r="AB8" s="90"/>
      <c r="AC8" s="90"/>
      <c r="AD8" s="90"/>
    </row>
    <row r="9" spans="1:30" x14ac:dyDescent="0.25">
      <c r="A9" s="126"/>
      <c r="B9" s="99" t="s">
        <v>99</v>
      </c>
      <c r="C9" s="136" t="s">
        <v>100</v>
      </c>
      <c r="D9" s="99" t="s">
        <v>76</v>
      </c>
      <c r="E9" s="137" t="s">
        <v>36</v>
      </c>
      <c r="F9" s="134"/>
      <c r="G9" s="100"/>
      <c r="H9" s="100"/>
      <c r="I9" s="100">
        <v>1</v>
      </c>
      <c r="J9" s="100" t="s">
        <v>86</v>
      </c>
      <c r="K9" s="100">
        <v>5</v>
      </c>
      <c r="L9" s="100"/>
      <c r="M9" s="100">
        <v>1</v>
      </c>
      <c r="N9" s="100"/>
      <c r="O9" s="100"/>
      <c r="P9" s="100">
        <v>1</v>
      </c>
      <c r="Q9" s="101"/>
      <c r="R9" s="101"/>
      <c r="S9" s="101"/>
      <c r="T9" s="101"/>
      <c r="U9" s="101"/>
      <c r="V9" s="138"/>
      <c r="W9" s="136" t="s">
        <v>101</v>
      </c>
      <c r="X9" s="101" t="s">
        <v>102</v>
      </c>
      <c r="Y9" s="90"/>
      <c r="Z9" s="90"/>
      <c r="AA9" s="90"/>
      <c r="AB9" s="90"/>
      <c r="AC9" s="90"/>
      <c r="AD9" s="90"/>
    </row>
    <row r="10" spans="1:30" x14ac:dyDescent="0.25">
      <c r="A10" s="24"/>
      <c r="B10" s="23" t="s">
        <v>9</v>
      </c>
      <c r="C10" s="18"/>
      <c r="D10" s="17"/>
      <c r="E10" s="102"/>
      <c r="F10" s="103"/>
      <c r="G10" s="19">
        <f>SUM(G4:G9)</f>
        <v>3</v>
      </c>
      <c r="H10" s="19"/>
      <c r="I10" s="19">
        <f>SUM(I4:I9)</f>
        <v>3</v>
      </c>
      <c r="J10" s="18"/>
      <c r="K10" s="18"/>
      <c r="L10" s="18"/>
      <c r="M10" s="19">
        <f t="shared" ref="M10:U10" si="0">SUM(M4:M9)</f>
        <v>6</v>
      </c>
      <c r="N10" s="19"/>
      <c r="O10" s="19"/>
      <c r="P10" s="19">
        <f t="shared" si="0"/>
        <v>3</v>
      </c>
      <c r="Q10" s="19"/>
      <c r="R10" s="19"/>
      <c r="S10" s="19"/>
      <c r="T10" s="19"/>
      <c r="U10" s="19"/>
      <c r="V10" s="31"/>
      <c r="W10" s="104"/>
      <c r="X10" s="105"/>
      <c r="Y10" s="90"/>
      <c r="Z10" s="90"/>
      <c r="AA10" s="90"/>
      <c r="AB10" s="90"/>
      <c r="AC10" s="90"/>
      <c r="AD10" s="90"/>
    </row>
    <row r="11" spans="1:30" x14ac:dyDescent="0.25">
      <c r="A11" s="24"/>
      <c r="B11" s="106" t="s">
        <v>77</v>
      </c>
      <c r="C11" s="107" t="s">
        <v>103</v>
      </c>
      <c r="D11" s="108"/>
      <c r="E11" s="109"/>
      <c r="F11" s="110"/>
      <c r="G11" s="111"/>
      <c r="H11" s="111"/>
      <c r="I11" s="111"/>
      <c r="J11" s="112"/>
      <c r="K11" s="112"/>
      <c r="L11" s="112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08"/>
      <c r="X11" s="113"/>
      <c r="Y11" s="90"/>
      <c r="Z11" s="90"/>
      <c r="AA11" s="90"/>
      <c r="AB11" s="90"/>
      <c r="AC11" s="90"/>
      <c r="AD11" s="90"/>
    </row>
    <row r="12" spans="1:30" x14ac:dyDescent="0.25">
      <c r="A12" s="24"/>
      <c r="B12" s="114"/>
      <c r="C12" s="115"/>
      <c r="D12" s="115"/>
      <c r="E12" s="116"/>
      <c r="F12" s="116"/>
      <c r="G12" s="117"/>
      <c r="H12" s="118"/>
      <c r="I12" s="116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90"/>
      <c r="Z12" s="90"/>
      <c r="AA12" s="90"/>
      <c r="AB12" s="90"/>
      <c r="AC12" s="90"/>
      <c r="AD12" s="90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20"/>
      <c r="C88" s="1"/>
      <c r="D88" s="120"/>
      <c r="E88" s="121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90"/>
      <c r="Z88" s="90"/>
      <c r="AA88" s="90"/>
      <c r="AB88" s="90"/>
      <c r="AC88" s="90"/>
      <c r="AD88" s="90"/>
    </row>
    <row r="89" spans="1:30" x14ac:dyDescent="0.25">
      <c r="A89" s="24"/>
      <c r="B89" s="120"/>
      <c r="C89" s="1"/>
      <c r="D89" s="120"/>
      <c r="E89" s="121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90"/>
      <c r="Z89" s="90"/>
      <c r="AA89" s="90"/>
      <c r="AB89" s="90"/>
      <c r="AC89" s="90"/>
      <c r="AD89" s="90"/>
    </row>
    <row r="90" spans="1:30" x14ac:dyDescent="0.25">
      <c r="A90" s="24"/>
      <c r="B90" s="120"/>
      <c r="C90" s="1"/>
      <c r="D90" s="120"/>
      <c r="E90" s="121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20"/>
      <c r="X90" s="1"/>
      <c r="Y90" s="90"/>
      <c r="Z90" s="90"/>
      <c r="AA90" s="90"/>
      <c r="AB90" s="90"/>
      <c r="AC90" s="90"/>
      <c r="AD90" s="90"/>
    </row>
    <row r="91" spans="1:30" x14ac:dyDescent="0.25">
      <c r="A91" s="24"/>
      <c r="B91" s="120"/>
      <c r="C91" s="1"/>
      <c r="D91" s="120"/>
      <c r="E91" s="121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20"/>
      <c r="X91" s="1"/>
      <c r="Y91" s="90"/>
      <c r="Z91" s="90"/>
      <c r="AA91" s="90"/>
      <c r="AB91" s="90"/>
      <c r="AC91" s="90"/>
      <c r="AD91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2019-02-02T15:13:25Z</dcterms:modified>
</cp:coreProperties>
</file>