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74" i="1" l="1"/>
  <c r="J74" i="1"/>
  <c r="I74" i="1"/>
  <c r="H74" i="1"/>
  <c r="K50" i="1"/>
  <c r="J50" i="1"/>
  <c r="I50" i="1"/>
  <c r="H50" i="1"/>
  <c r="AN64" i="1" l="1"/>
  <c r="AM64" i="1"/>
  <c r="AN48" i="1"/>
  <c r="AN43" i="1"/>
  <c r="AN38" i="1"/>
  <c r="AM38" i="1"/>
  <c r="K63" i="1" l="1"/>
  <c r="J63" i="1"/>
  <c r="I63" i="1"/>
  <c r="H6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6" i="1"/>
  <c r="J66" i="1"/>
  <c r="I66" i="1"/>
  <c r="H66" i="1"/>
  <c r="K65" i="1"/>
  <c r="J65" i="1"/>
  <c r="I65" i="1"/>
  <c r="H65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J9" i="4" l="1"/>
  <c r="O12" i="4"/>
  <c r="N12" i="4"/>
  <c r="M12" i="4"/>
  <c r="L12" i="4"/>
  <c r="K12" i="4"/>
  <c r="AS9" i="4"/>
  <c r="AQ9" i="4"/>
  <c r="AP9" i="4"/>
  <c r="AO9" i="4"/>
  <c r="AN9" i="4"/>
  <c r="AM9" i="4"/>
  <c r="AG9" i="4"/>
  <c r="AE9" i="4"/>
  <c r="AF9" i="4" s="1"/>
  <c r="AD9" i="4"/>
  <c r="AC9" i="4"/>
  <c r="AB9" i="4"/>
  <c r="AA9" i="4"/>
  <c r="W9" i="4"/>
  <c r="V9" i="4" s="1"/>
  <c r="U9" i="4"/>
  <c r="T9" i="4"/>
  <c r="S9" i="4"/>
  <c r="R9" i="4"/>
  <c r="Q9" i="4"/>
  <c r="K9" i="4"/>
  <c r="I9" i="4"/>
  <c r="I13" i="4" s="1"/>
  <c r="H9" i="4"/>
  <c r="H13" i="4" s="1"/>
  <c r="G9" i="4"/>
  <c r="G13" i="4" s="1"/>
  <c r="F9" i="4"/>
  <c r="F13" i="4" s="1"/>
  <c r="E9" i="4"/>
  <c r="E13" i="4" s="1"/>
  <c r="K13" i="4" l="1"/>
  <c r="J13" i="4" s="1"/>
  <c r="H15" i="4"/>
  <c r="F14" i="4"/>
  <c r="F15" i="4" s="1"/>
  <c r="H14" i="4"/>
  <c r="M14" i="4" s="1"/>
  <c r="E14" i="4"/>
  <c r="G14" i="4"/>
  <c r="N14" i="4" s="1"/>
  <c r="O13" i="4"/>
  <c r="M13" i="4"/>
  <c r="L13" i="4"/>
  <c r="N13" i="4"/>
  <c r="K14" i="4"/>
  <c r="G15" i="4"/>
  <c r="L14" i="4"/>
  <c r="E15" i="4"/>
  <c r="M15" i="4" s="1"/>
  <c r="I14" i="4"/>
  <c r="I15" i="4" s="1"/>
  <c r="AQ24" i="1"/>
  <c r="AP24" i="1"/>
  <c r="AO24" i="1"/>
  <c r="AN24" i="1"/>
  <c r="AM24" i="1"/>
  <c r="AL24" i="1"/>
  <c r="Y24" i="1"/>
  <c r="I30" i="1" s="1"/>
  <c r="X24" i="1"/>
  <c r="H30" i="1" s="1"/>
  <c r="W24" i="1"/>
  <c r="G30" i="1" s="1"/>
  <c r="V24" i="1"/>
  <c r="F30" i="1" s="1"/>
  <c r="U24" i="1"/>
  <c r="E30" i="1" s="1"/>
  <c r="M24" i="1"/>
  <c r="L24" i="1"/>
  <c r="K24" i="1"/>
  <c r="J24" i="1"/>
  <c r="I24" i="1"/>
  <c r="H24" i="1"/>
  <c r="H29" i="1" s="1"/>
  <c r="G24" i="1"/>
  <c r="G29" i="1" s="1"/>
  <c r="F24" i="1"/>
  <c r="F29" i="1" s="1"/>
  <c r="E24" i="1"/>
  <c r="E29" i="1" s="1"/>
  <c r="O17" i="1"/>
  <c r="O16" i="1"/>
  <c r="O15" i="1"/>
  <c r="O14" i="1"/>
  <c r="O13" i="1"/>
  <c r="O12" i="1"/>
  <c r="O10" i="1"/>
  <c r="I29" i="1" l="1"/>
  <c r="I32" i="1" s="1"/>
  <c r="D26" i="1"/>
  <c r="O24" i="1"/>
  <c r="O29" i="1" s="1"/>
  <c r="O32" i="1" s="1"/>
  <c r="O33" i="1" s="1"/>
  <c r="K15" i="4"/>
  <c r="J15" i="4" s="1"/>
  <c r="N15" i="4"/>
  <c r="O15" i="4"/>
  <c r="L15" i="4"/>
  <c r="J14" i="4"/>
  <c r="O14" i="4"/>
  <c r="F32" i="1"/>
  <c r="K29" i="1"/>
  <c r="H32" i="1"/>
  <c r="L29" i="1"/>
  <c r="N30" i="1"/>
  <c r="Z24" i="1" s="1"/>
  <c r="M30" i="1"/>
  <c r="L30" i="1"/>
  <c r="E32" i="1"/>
  <c r="G32" i="1"/>
  <c r="M29" i="1"/>
  <c r="K30" i="1"/>
  <c r="N24" i="1" l="1"/>
  <c r="N29" i="1" s="1"/>
  <c r="L32" i="1"/>
  <c r="K32" i="1"/>
  <c r="N32" i="1"/>
  <c r="M32" i="1"/>
  <c r="P12" i="3"/>
  <c r="M12" i="3"/>
  <c r="G12" i="3"/>
  <c r="M6" i="3" l="1"/>
  <c r="G6" i="3"/>
</calcChain>
</file>

<file path=xl/sharedStrings.xml><?xml version="1.0" encoding="utf-8"?>
<sst xmlns="http://schemas.openxmlformats.org/spreadsheetml/2006/main" count="681" uniqueCount="377">
  <si>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</si>
  <si>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</si>
  <si>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</si>
  <si>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</si>
  <si>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</si>
  <si>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</si>
  <si>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</si>
  <si>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</si>
  <si>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</si>
  <si>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</si>
  <si>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</si>
  <si>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</si>
  <si>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</si>
  <si>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</si>
  <si>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</si>
  <si>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</si>
  <si>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</si>
  <si>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</si>
  <si>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</si>
  <si>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</si>
  <si>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</si>
  <si>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</si>
  <si>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</si>
  <si>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</si>
  <si>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</si>
  <si>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</si>
  <si>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</si>
  <si>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</si>
  <si>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</si>
  <si>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</si>
  <si>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</si>
  <si>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</si>
  <si>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</si>
  <si>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</si>
  <si>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Lauri Vierimaa</t>
  </si>
  <si>
    <t>4.</t>
  </si>
  <si>
    <t>Tahko</t>
  </si>
  <si>
    <t>7.</t>
  </si>
  <si>
    <t>8.</t>
  </si>
  <si>
    <t>5.</t>
  </si>
  <si>
    <t>03.06. 2007  Tahko - SoJy  1-0  (2-2, 4-3)</t>
  </si>
  <si>
    <t>17.05. 2009  Tahko - KiPa  0-1  (2-4, 1-1)</t>
  </si>
  <si>
    <t>20.07. 2008  Tahko - SMJ  2-0  (3-2, 4-0)</t>
  </si>
  <si>
    <t xml:space="preserve">  17 v 10 kk 22 pv</t>
  </si>
  <si>
    <t>16.  ottelu</t>
  </si>
  <si>
    <t xml:space="preserve">  19 v 10 kk   5 pv</t>
  </si>
  <si>
    <t>2.  ottelu</t>
  </si>
  <si>
    <t xml:space="preserve">  19 v   0 kk   8 pv</t>
  </si>
  <si>
    <t>ykköspesis</t>
  </si>
  <si>
    <t>JoKo</t>
  </si>
  <si>
    <t>RiiPe</t>
  </si>
  <si>
    <t>Tahko  2</t>
  </si>
  <si>
    <t>suomensarja</t>
  </si>
  <si>
    <t>12.</t>
  </si>
  <si>
    <t>9.</t>
  </si>
  <si>
    <t>Seurat</t>
  </si>
  <si>
    <t>RiiPe  = Riihimäen Pesis  (1999)</t>
  </si>
  <si>
    <t>JoKo = Jokioisten Koetus  (1902)</t>
  </si>
  <si>
    <t>Tahko = Hyvinkään Tahko  (1915),  kasvattajaseura</t>
  </si>
  <si>
    <t>12.7.1989   Helsinki</t>
  </si>
  <si>
    <t>19.06. 2011  KaMa - Tahko  0-2  (5-8, 4-5)</t>
  </si>
  <si>
    <t>60.  ottelu</t>
  </si>
  <si>
    <t xml:space="preserve">  21 v 11 kk   7 pv</t>
  </si>
  <si>
    <t>6.</t>
  </si>
  <si>
    <t>YKKÖSPESIS</t>
  </si>
  <si>
    <t>L+T</t>
  </si>
  <si>
    <t>3.</t>
  </si>
  <si>
    <t xml:space="preserve">Lauri Vierimaa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</si>
  <si>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</si>
  <si>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</si>
  <si>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</si>
  <si>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</si>
  <si>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</si>
  <si>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</si>
  <si>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</si>
  <si>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</si>
  <si>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</si>
  <si>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</si>
  <si>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</si>
  <si>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</si>
  <si>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</si>
  <si>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2012  Sotkamo</t>
  </si>
  <si>
    <t xml:space="preserve">  1-2  (5-1, 5-10, 0-3)</t>
  </si>
  <si>
    <t>Länsi</t>
  </si>
  <si>
    <t>jok</t>
  </si>
  <si>
    <t>Sami Sirviö</t>
  </si>
  <si>
    <t>5214</t>
  </si>
  <si>
    <t>14.07. 2013  Hyvinkää</t>
  </si>
  <si>
    <t xml:space="preserve">  0-2  (1-2, 0-1)</t>
  </si>
  <si>
    <t>s</t>
  </si>
  <si>
    <t>Pasi Virtanen</t>
  </si>
  <si>
    <t>5621</t>
  </si>
  <si>
    <t>Ikä ensimmäisessä ottelussa</t>
  </si>
  <si>
    <t>23 v  0 kk  10 pv</t>
  </si>
  <si>
    <t>B - POJAT</t>
  </si>
  <si>
    <t>01.07. 2006  Kitee</t>
  </si>
  <si>
    <t xml:space="preserve">  0-2  (2-3, 0-5)</t>
  </si>
  <si>
    <t>1v</t>
  </si>
  <si>
    <t>A</t>
  </si>
  <si>
    <t>Ari Saastamoinen</t>
  </si>
  <si>
    <t>1617</t>
  </si>
  <si>
    <t>30.06. 2007  Kouvola</t>
  </si>
  <si>
    <t xml:space="preserve">  0-1  (1-3, 3-3)</t>
  </si>
  <si>
    <t>Tommi Joensuu</t>
  </si>
  <si>
    <t>1872</t>
  </si>
  <si>
    <t>A - POJAT</t>
  </si>
  <si>
    <t>27.06. 2008  Raahe</t>
  </si>
  <si>
    <t xml:space="preserve">  2-1  (0-3, 3-2, 1-1, 3-2)</t>
  </si>
  <si>
    <t>3p</t>
  </si>
  <si>
    <t>Teppo Peltomäki</t>
  </si>
  <si>
    <t>2147</t>
  </si>
  <si>
    <t>26.06. 2009  Kuopio</t>
  </si>
  <si>
    <t xml:space="preserve">  1-0  (3-2, 3-3)</t>
  </si>
  <si>
    <t>Tero Tuomela</t>
  </si>
  <si>
    <t>2136</t>
  </si>
  <si>
    <t>02.07. 2010  Helsinki</t>
  </si>
  <si>
    <t xml:space="preserve">  2-0  (8-3, 5-1)</t>
  </si>
  <si>
    <t>I p</t>
  </si>
  <si>
    <t>Jukka Marttala</t>
  </si>
  <si>
    <t>1572</t>
  </si>
  <si>
    <t>1.</t>
  </si>
  <si>
    <t xml:space="preserve"> ITÄ - LÄNSI - KORTTI</t>
  </si>
  <si>
    <t>5/7</t>
  </si>
  <si>
    <t>4/6</t>
  </si>
  <si>
    <t>1/1</t>
  </si>
  <si>
    <t>9/13</t>
  </si>
  <si>
    <t>8/12</t>
  </si>
  <si>
    <t>6/7</t>
  </si>
  <si>
    <t>0/2</t>
  </si>
  <si>
    <t>6/9</t>
  </si>
  <si>
    <t>3/6</t>
  </si>
  <si>
    <t>2/4</t>
  </si>
  <si>
    <t>1/2</t>
  </si>
  <si>
    <t>1/4</t>
  </si>
  <si>
    <t>8/11</t>
  </si>
  <si>
    <t>9/15</t>
  </si>
  <si>
    <t>4/5</t>
  </si>
  <si>
    <t>2/2</t>
  </si>
  <si>
    <t>2/6</t>
  </si>
  <si>
    <t>2/5</t>
  </si>
  <si>
    <t>0/1</t>
  </si>
  <si>
    <t>5/10</t>
  </si>
  <si>
    <t>5/6</t>
  </si>
  <si>
    <t>0/4</t>
  </si>
  <si>
    <t>11/21</t>
  </si>
  <si>
    <t>2/7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</si>
  <si>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</si>
  <si>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</si>
  <si>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</si>
  <si>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</si>
  <si>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</si>
  <si>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</si>
  <si>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</si>
  <si>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</si>
  <si>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0-3  Lippo</t>
  </si>
  <si>
    <t>0-4  ViVe</t>
  </si>
  <si>
    <t>2-4  JoMa</t>
  </si>
  <si>
    <t>2-3  JoMa</t>
  </si>
  <si>
    <t>3-1  JymyJussit</t>
  </si>
  <si>
    <t>0-3  SoJy</t>
  </si>
  <si>
    <t>1-2  JoMa</t>
  </si>
  <si>
    <t>0-3  JoMa</t>
  </si>
  <si>
    <t>Minipudotuspelit;  2-0  Kiri</t>
  </si>
  <si>
    <t>1-3  JoMa</t>
  </si>
  <si>
    <t>0-0-0</t>
  </si>
  <si>
    <t>0/0</t>
  </si>
  <si>
    <t>KAIKKIEN AIKOJEN TILASTOT, TOP-10</t>
  </si>
  <si>
    <t>PESISPÖRSSIRAJAT</t>
  </si>
  <si>
    <t>Lyöty</t>
  </si>
  <si>
    <t>Tuotu</t>
  </si>
  <si>
    <t>Jatkosarja 7.</t>
  </si>
  <si>
    <t>0-0-1</t>
  </si>
  <si>
    <t xml:space="preserve">      Runkosarja TOP-30</t>
  </si>
  <si>
    <t>11.</t>
  </si>
  <si>
    <t>15.</t>
  </si>
  <si>
    <t>22.</t>
  </si>
  <si>
    <t>24.</t>
  </si>
  <si>
    <t>26.</t>
  </si>
  <si>
    <t>16.</t>
  </si>
  <si>
    <t>13.</t>
  </si>
  <si>
    <t>18.</t>
  </si>
  <si>
    <t>Ylempi loppusarja TOP-10</t>
  </si>
  <si>
    <t>17.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</si>
  <si>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</si>
  <si>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</si>
  <si>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</si>
  <si>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</si>
  <si>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</si>
  <si>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</si>
  <si>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</si>
  <si>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</si>
  <si>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RiiPe  = Riihi-Pesis  (1999)</t>
  </si>
  <si>
    <t>46.</t>
  </si>
  <si>
    <t>1/10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</si>
  <si>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</si>
  <si>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</si>
  <si>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</si>
  <si>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</si>
  <si>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</si>
  <si>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577.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</si>
  <si>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</si>
  <si>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</si>
  <si>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</si>
  <si>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</si>
  <si>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</si>
  <si>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</si>
  <si>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</si>
  <si>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</si>
  <si>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</si>
  <si>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</si>
  <si>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</si>
  <si>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</si>
  <si>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</si>
  <si>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</si>
  <si>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Kärkilyöjätilasto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</si>
  <si>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</si>
  <si>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</si>
  <si>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</si>
  <si>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</si>
  <si>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</si>
  <si>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</si>
  <si>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</si>
  <si>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</si>
  <si>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</si>
  <si>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</si>
  <si>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</si>
  <si>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</si>
  <si>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</si>
  <si>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</si>
  <si>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</si>
  <si>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156.   01.08. 2018  Tahko - HP  2-1</t>
  </si>
  <si>
    <t>256. ottelu</t>
  </si>
  <si>
    <t>145.   09.06. 2015  Tahko - AA  1-2</t>
  </si>
  <si>
    <t>151. ottelu</t>
  </si>
  <si>
    <t>214. ottelu</t>
  </si>
  <si>
    <t xml:space="preserve">  75.   29.06. 2017  AA - Tahko  0-2</t>
  </si>
  <si>
    <t>305.   19.05. 2017  PattU - Tahko  2-0</t>
  </si>
  <si>
    <t>27 v 10 kk   7 pv</t>
  </si>
  <si>
    <t xml:space="preserve"> 1945 - 2019</t>
  </si>
  <si>
    <t xml:space="preserve"> 1979 - 2019</t>
  </si>
  <si>
    <t>1019.</t>
  </si>
  <si>
    <t>1011.</t>
  </si>
  <si>
    <t>757.</t>
  </si>
  <si>
    <t>443.</t>
  </si>
  <si>
    <t>363.</t>
  </si>
  <si>
    <t>320.</t>
  </si>
  <si>
    <t>247.</t>
  </si>
  <si>
    <t>211.</t>
  </si>
  <si>
    <t>190.</t>
  </si>
  <si>
    <t>146.</t>
  </si>
  <si>
    <t>132.</t>
  </si>
  <si>
    <t>1619.</t>
  </si>
  <si>
    <t>1314.</t>
  </si>
  <si>
    <t>1236.</t>
  </si>
  <si>
    <t>1096.</t>
  </si>
  <si>
    <t>1108.</t>
  </si>
  <si>
    <t>1094.</t>
  </si>
  <si>
    <t>1024.</t>
  </si>
  <si>
    <t>915.</t>
  </si>
  <si>
    <t>918.</t>
  </si>
  <si>
    <t>830.</t>
  </si>
  <si>
    <t>779.</t>
  </si>
  <si>
    <t>1502.</t>
  </si>
  <si>
    <t>1511.</t>
  </si>
  <si>
    <t>998.</t>
  </si>
  <si>
    <t>597.</t>
  </si>
  <si>
    <t>340.</t>
  </si>
  <si>
    <t>219.</t>
  </si>
  <si>
    <t>157.</t>
  </si>
  <si>
    <t>108.</t>
  </si>
  <si>
    <t>88.</t>
  </si>
  <si>
    <t>68.</t>
  </si>
  <si>
    <t>54.</t>
  </si>
  <si>
    <t>1631.</t>
  </si>
  <si>
    <t>1600.</t>
  </si>
  <si>
    <t>1157.</t>
  </si>
  <si>
    <t>827.</t>
  </si>
  <si>
    <t>566.</t>
  </si>
  <si>
    <t>441.</t>
  </si>
  <si>
    <t>369.</t>
  </si>
  <si>
    <t>281.</t>
  </si>
  <si>
    <t>224.</t>
  </si>
  <si>
    <t>191.</t>
  </si>
  <si>
    <t>159.</t>
  </si>
  <si>
    <t>145.</t>
  </si>
  <si>
    <t>1849.</t>
  </si>
  <si>
    <t>1665.</t>
  </si>
  <si>
    <t>1604.</t>
  </si>
  <si>
    <t>1124.</t>
  </si>
  <si>
    <t>900.</t>
  </si>
  <si>
    <t>710.</t>
  </si>
  <si>
    <t>589.</t>
  </si>
  <si>
    <t>482.</t>
  </si>
  <si>
    <t>380.</t>
  </si>
  <si>
    <t>310.</t>
  </si>
  <si>
    <t>238.</t>
  </si>
  <si>
    <t>187.</t>
  </si>
  <si>
    <t>151.</t>
  </si>
  <si>
    <t>407.</t>
  </si>
  <si>
    <t>417.</t>
  </si>
  <si>
    <t>430.</t>
  </si>
  <si>
    <t>440.</t>
  </si>
  <si>
    <t>448.</t>
  </si>
  <si>
    <t>453.</t>
  </si>
  <si>
    <t>263.</t>
  </si>
  <si>
    <t>270.</t>
  </si>
  <si>
    <t>254.</t>
  </si>
  <si>
    <t>225.</t>
  </si>
  <si>
    <t>229.</t>
  </si>
  <si>
    <t>130.</t>
  </si>
  <si>
    <t>128.</t>
  </si>
  <si>
    <t>109.</t>
  </si>
  <si>
    <t>100.</t>
  </si>
  <si>
    <t>102.</t>
  </si>
  <si>
    <t>358.</t>
  </si>
  <si>
    <t>364.</t>
  </si>
  <si>
    <t>324.</t>
  </si>
  <si>
    <t>332.</t>
  </si>
  <si>
    <t>249.</t>
  </si>
  <si>
    <t>222.</t>
  </si>
  <si>
    <t>215.</t>
  </si>
  <si>
    <t>198.</t>
  </si>
  <si>
    <t>186.</t>
  </si>
  <si>
    <t>458.</t>
  </si>
  <si>
    <t>468.</t>
  </si>
  <si>
    <t>420.</t>
  </si>
  <si>
    <t>339.</t>
  </si>
  <si>
    <t>347.</t>
  </si>
  <si>
    <t>282.</t>
  </si>
  <si>
    <t>220.</t>
  </si>
  <si>
    <t>205.</t>
  </si>
  <si>
    <t>176.</t>
  </si>
  <si>
    <t>180.</t>
  </si>
  <si>
    <t>164.</t>
  </si>
  <si>
    <t>409.</t>
  </si>
  <si>
    <t>384.</t>
  </si>
  <si>
    <t>341.</t>
  </si>
  <si>
    <t>350.</t>
  </si>
  <si>
    <t>300.</t>
  </si>
  <si>
    <t>236.</t>
  </si>
  <si>
    <t>221.</t>
  </si>
  <si>
    <t>208.</t>
  </si>
  <si>
    <t>188.</t>
  </si>
  <si>
    <t>194.</t>
  </si>
  <si>
    <t>183.</t>
  </si>
  <si>
    <t>SEUROITTAIN</t>
  </si>
  <si>
    <t>Hyvinkään Tahko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</si>
  <si>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</si>
  <si>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</si>
  <si>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</si>
  <si>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</si>
  <si>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</si>
  <si>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</si>
  <si>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</si>
  <si>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</si>
  <si>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</si>
  <si>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</si>
  <si>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</si>
  <si>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</si>
  <si>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</si>
  <si>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110.   13.07. 2017  SoJy - Tahko  2-0</t>
  </si>
  <si>
    <t xml:space="preserve">  97.   12.07. 2012  Tahko - JoMa  0-1</t>
  </si>
  <si>
    <t>30.</t>
  </si>
  <si>
    <t>41.</t>
  </si>
  <si>
    <t>TOP-100     1945-2020</t>
  </si>
  <si>
    <t>143.   25.07. 2020  JoMa - Tahko  1-0</t>
  </si>
  <si>
    <t>31 v   0 kk 13 pv</t>
  </si>
  <si>
    <t xml:space="preserve"> 400</t>
  </si>
  <si>
    <t xml:space="preserve">  42.   08.08. 2020  Tahko - Manse PP  2-1</t>
  </si>
  <si>
    <t>307. ottelu</t>
  </si>
  <si>
    <t xml:space="preserve"> 1945 - 2020</t>
  </si>
  <si>
    <t>126.</t>
  </si>
  <si>
    <t>737.</t>
  </si>
  <si>
    <t>129.</t>
  </si>
  <si>
    <t>124.</t>
  </si>
  <si>
    <t xml:space="preserve"> 1979 - 2020</t>
  </si>
  <si>
    <t>525 983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</si>
</sst>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Fill="1"/>
    <xf numFmtId="0" fontId="7" fillId="2" borderId="0" xfId="0" applyFont="1" applyFill="1"/>
    <xf numFmtId="0" fontId="0" fillId="2" borderId="0" xfId="0" applyFill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4" borderId="0" xfId="0" applyFont="1" applyFill="1" applyBorder="1" applyAlignment="1">
      <alignment horizontal="center"/>
    </xf>
    <xf numFmtId="0" fontId="10" fillId="7" borderId="1" xfId="0" applyFont="1" applyFill="1" applyBorder="1"/>
    <xf numFmtId="49" fontId="3" fillId="8" borderId="4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2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68" customWidth="1"/>
    <col min="3" max="3" width="6.140625" style="67" customWidth="1"/>
    <col min="4" max="4" width="10.425781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45" customWidth="1"/>
    <col min="16" max="19" width="6.7109375" style="45" customWidth="1"/>
    <col min="20" max="20" width="0.7109375" style="45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5703125" style="67" customWidth="1"/>
    <col min="34" max="34" width="13.140625" style="67" customWidth="1"/>
    <col min="35" max="35" width="12.85546875" style="67" customWidth="1"/>
    <col min="36" max="36" width="11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78" customWidth="1"/>
    <col min="45" max="16384" width="9.140625" style="78"/>
  </cols>
  <sheetData>
    <row r="1" spans="1:44" ht="17.25" customHeight="1" x14ac:dyDescent="0.25">
      <c r="A1" s="146"/>
      <c r="B1" s="2" t="s">
        <v>34</v>
      </c>
      <c r="C1" s="3"/>
      <c r="D1" s="4"/>
      <c r="E1" s="5" t="s">
        <v>59</v>
      </c>
      <c r="F1" s="2"/>
      <c r="G1" s="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7"/>
    </row>
    <row r="2" spans="1:44" s="79" customFormat="1" ht="15" customHeight="1" x14ac:dyDescent="0.25">
      <c r="A2" s="8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172</v>
      </c>
      <c r="Q2" s="19"/>
      <c r="R2" s="13"/>
      <c r="S2" s="20"/>
      <c r="T2" s="18"/>
      <c r="U2" s="19" t="s">
        <v>15</v>
      </c>
      <c r="V2" s="13"/>
      <c r="W2" s="13"/>
      <c r="X2" s="19"/>
      <c r="Y2" s="147"/>
      <c r="Z2" s="148"/>
      <c r="AA2" s="18"/>
      <c r="AB2" s="21" t="s">
        <v>181</v>
      </c>
      <c r="AC2" s="19"/>
      <c r="AD2" s="13"/>
      <c r="AE2" s="20"/>
      <c r="AF2" s="18"/>
      <c r="AG2" s="21" t="s">
        <v>146</v>
      </c>
      <c r="AH2" s="13"/>
      <c r="AI2" s="13"/>
      <c r="AJ2" s="14"/>
      <c r="AK2" s="18"/>
      <c r="AL2" s="21" t="s">
        <v>147</v>
      </c>
      <c r="AM2" s="19"/>
      <c r="AN2" s="13"/>
      <c r="AO2" s="149" t="s">
        <v>148</v>
      </c>
      <c r="AP2" s="13"/>
      <c r="AQ2" s="14"/>
      <c r="AR2" s="47"/>
    </row>
    <row r="3" spans="1:44" s="79" customFormat="1" ht="15" customHeight="1" x14ac:dyDescent="0.25">
      <c r="A3" s="8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65</v>
      </c>
      <c r="AE3" s="17" t="s">
        <v>17</v>
      </c>
      <c r="AF3" s="22"/>
      <c r="AG3" s="17" t="s">
        <v>149</v>
      </c>
      <c r="AH3" s="17" t="s">
        <v>150</v>
      </c>
      <c r="AI3" s="14" t="s">
        <v>151</v>
      </c>
      <c r="AJ3" s="17" t="s">
        <v>152</v>
      </c>
      <c r="AK3" s="22"/>
      <c r="AL3" s="17" t="s">
        <v>23</v>
      </c>
      <c r="AM3" s="17" t="s">
        <v>24</v>
      </c>
      <c r="AN3" s="14" t="s">
        <v>153</v>
      </c>
      <c r="AO3" s="14" t="s">
        <v>31</v>
      </c>
      <c r="AP3" s="16" t="s">
        <v>32</v>
      </c>
      <c r="AQ3" s="17" t="s">
        <v>33</v>
      </c>
      <c r="AR3" s="47"/>
    </row>
    <row r="4" spans="1:44" s="79" customFormat="1" ht="15" customHeight="1" x14ac:dyDescent="0.25">
      <c r="A4" s="80"/>
      <c r="B4" s="23">
        <v>2005</v>
      </c>
      <c r="C4" s="23" t="s">
        <v>37</v>
      </c>
      <c r="D4" s="24" t="s">
        <v>51</v>
      </c>
      <c r="E4" s="23"/>
      <c r="F4" s="25" t="s">
        <v>52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7"/>
      <c r="X4" s="27"/>
      <c r="Y4" s="27"/>
      <c r="Z4" s="38"/>
      <c r="AA4" s="22"/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27"/>
      <c r="AM4" s="29"/>
      <c r="AN4" s="30"/>
      <c r="AO4" s="31"/>
      <c r="AP4" s="32"/>
      <c r="AQ4" s="27"/>
      <c r="AR4" s="47"/>
    </row>
    <row r="5" spans="1:44" s="79" customFormat="1" ht="15" customHeight="1" x14ac:dyDescent="0.25">
      <c r="A5" s="80"/>
      <c r="B5" s="27">
        <v>2006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  <c r="P5" s="17"/>
      <c r="Q5" s="17"/>
      <c r="R5" s="17"/>
      <c r="S5" s="17"/>
      <c r="T5" s="22"/>
      <c r="U5" s="27"/>
      <c r="V5" s="27"/>
      <c r="W5" s="31"/>
      <c r="X5" s="27"/>
      <c r="Y5" s="27"/>
      <c r="Z5" s="38"/>
      <c r="AA5" s="22"/>
      <c r="AB5" s="17"/>
      <c r="AC5" s="17"/>
      <c r="AD5" s="17"/>
      <c r="AE5" s="17"/>
      <c r="AF5" s="22"/>
      <c r="AG5" s="29"/>
      <c r="AH5" s="29"/>
      <c r="AI5" s="29"/>
      <c r="AJ5" s="29"/>
      <c r="AK5" s="22"/>
      <c r="AL5" s="27"/>
      <c r="AM5" s="29"/>
      <c r="AN5" s="30"/>
      <c r="AO5" s="31"/>
      <c r="AP5" s="32"/>
      <c r="AQ5" s="27"/>
      <c r="AR5" s="47"/>
    </row>
    <row r="6" spans="1:44" s="79" customFormat="1" ht="15" customHeight="1" x14ac:dyDescent="0.25">
      <c r="A6" s="80"/>
      <c r="B6" s="23">
        <v>2007</v>
      </c>
      <c r="C6" s="23" t="s">
        <v>35</v>
      </c>
      <c r="D6" s="24" t="s">
        <v>51</v>
      </c>
      <c r="E6" s="23"/>
      <c r="F6" s="25" t="s">
        <v>52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7"/>
      <c r="W6" s="31"/>
      <c r="X6" s="27"/>
      <c r="Y6" s="27"/>
      <c r="Z6" s="38"/>
      <c r="AA6" s="22"/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27"/>
      <c r="AM6" s="29"/>
      <c r="AN6" s="30"/>
      <c r="AO6" s="31"/>
      <c r="AP6" s="32"/>
      <c r="AQ6" s="27"/>
      <c r="AR6" s="47"/>
    </row>
    <row r="7" spans="1:44" s="79" customFormat="1" ht="15" customHeight="1" x14ac:dyDescent="0.25">
      <c r="A7" s="80"/>
      <c r="B7" s="33">
        <v>2007</v>
      </c>
      <c r="C7" s="33" t="s">
        <v>53</v>
      </c>
      <c r="D7" s="34" t="s">
        <v>50</v>
      </c>
      <c r="E7" s="33"/>
      <c r="F7" s="35" t="s">
        <v>48</v>
      </c>
      <c r="G7" s="69"/>
      <c r="H7" s="39"/>
      <c r="I7" s="33"/>
      <c r="J7" s="33"/>
      <c r="K7" s="33"/>
      <c r="L7" s="33"/>
      <c r="M7" s="33"/>
      <c r="N7" s="36"/>
      <c r="O7" s="22"/>
      <c r="P7" s="17"/>
      <c r="Q7" s="17"/>
      <c r="R7" s="17"/>
      <c r="S7" s="17"/>
      <c r="T7" s="22"/>
      <c r="U7" s="27"/>
      <c r="V7" s="27"/>
      <c r="W7" s="31"/>
      <c r="X7" s="27"/>
      <c r="Y7" s="27"/>
      <c r="Z7" s="38"/>
      <c r="AA7" s="22"/>
      <c r="AB7" s="17"/>
      <c r="AC7" s="17"/>
      <c r="AD7" s="17"/>
      <c r="AE7" s="17"/>
      <c r="AF7" s="22"/>
      <c r="AG7" s="29"/>
      <c r="AH7" s="29"/>
      <c r="AI7" s="29"/>
      <c r="AJ7" s="29"/>
      <c r="AK7" s="22"/>
      <c r="AL7" s="27"/>
      <c r="AM7" s="29"/>
      <c r="AN7" s="30"/>
      <c r="AO7" s="31"/>
      <c r="AP7" s="32"/>
      <c r="AQ7" s="27"/>
      <c r="AR7" s="47"/>
    </row>
    <row r="8" spans="1:44" s="79" customFormat="1" ht="15" customHeight="1" x14ac:dyDescent="0.25">
      <c r="A8" s="80"/>
      <c r="B8" s="27">
        <v>2007</v>
      </c>
      <c r="C8" s="27" t="s">
        <v>120</v>
      </c>
      <c r="D8" s="37" t="s">
        <v>36</v>
      </c>
      <c r="E8" s="27">
        <v>1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38">
        <v>0</v>
      </c>
      <c r="O8" s="22">
        <v>1</v>
      </c>
      <c r="P8" s="17"/>
      <c r="Q8" s="17"/>
      <c r="R8" s="17"/>
      <c r="S8" s="17"/>
      <c r="T8" s="22"/>
      <c r="U8" s="27"/>
      <c r="V8" s="27"/>
      <c r="W8" s="31"/>
      <c r="X8" s="27"/>
      <c r="Y8" s="27"/>
      <c r="Z8" s="38"/>
      <c r="AA8" s="22"/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27"/>
      <c r="AM8" s="29"/>
      <c r="AN8" s="30"/>
      <c r="AO8" s="31">
        <v>1</v>
      </c>
      <c r="AP8" s="32"/>
      <c r="AQ8" s="27"/>
      <c r="AR8" s="47"/>
    </row>
    <row r="9" spans="1:44" s="79" customFormat="1" ht="15" customHeight="1" x14ac:dyDescent="0.25">
      <c r="A9" s="80"/>
      <c r="B9" s="33">
        <v>2008</v>
      </c>
      <c r="C9" s="33" t="s">
        <v>54</v>
      </c>
      <c r="D9" s="34" t="s">
        <v>49</v>
      </c>
      <c r="E9" s="33"/>
      <c r="F9" s="35" t="s">
        <v>48</v>
      </c>
      <c r="G9" s="69"/>
      <c r="H9" s="39"/>
      <c r="I9" s="33"/>
      <c r="J9" s="33"/>
      <c r="K9" s="33"/>
      <c r="L9" s="33"/>
      <c r="M9" s="33"/>
      <c r="N9" s="36"/>
      <c r="O9" s="22"/>
      <c r="P9" s="17"/>
      <c r="Q9" s="17"/>
      <c r="R9" s="17"/>
      <c r="S9" s="17"/>
      <c r="T9" s="22"/>
      <c r="U9" s="27"/>
      <c r="V9" s="27"/>
      <c r="W9" s="31"/>
      <c r="X9" s="27"/>
      <c r="Y9" s="27"/>
      <c r="Z9" s="38"/>
      <c r="AA9" s="22"/>
      <c r="AB9" s="17"/>
      <c r="AC9" s="17"/>
      <c r="AD9" s="17"/>
      <c r="AE9" s="17"/>
      <c r="AF9" s="22"/>
      <c r="AG9" s="29"/>
      <c r="AH9" s="29"/>
      <c r="AI9" s="29"/>
      <c r="AJ9" s="29"/>
      <c r="AK9" s="22"/>
      <c r="AL9" s="27"/>
      <c r="AM9" s="29"/>
      <c r="AN9" s="30"/>
      <c r="AO9" s="31"/>
      <c r="AP9" s="32"/>
      <c r="AQ9" s="27"/>
      <c r="AR9" s="47"/>
    </row>
    <row r="10" spans="1:44" s="79" customFormat="1" ht="15" customHeight="1" x14ac:dyDescent="0.25">
      <c r="A10" s="80"/>
      <c r="B10" s="27">
        <v>2008</v>
      </c>
      <c r="C10" s="27" t="s">
        <v>37</v>
      </c>
      <c r="D10" s="37" t="s">
        <v>36</v>
      </c>
      <c r="E10" s="27">
        <v>6</v>
      </c>
      <c r="F10" s="27">
        <v>0</v>
      </c>
      <c r="G10" s="27">
        <v>0</v>
      </c>
      <c r="H10" s="27">
        <v>3</v>
      </c>
      <c r="I10" s="27">
        <v>10</v>
      </c>
      <c r="J10" s="27">
        <v>7</v>
      </c>
      <c r="K10" s="27">
        <v>3</v>
      </c>
      <c r="L10" s="27">
        <v>0</v>
      </c>
      <c r="M10" s="27">
        <v>0</v>
      </c>
      <c r="N10" s="38">
        <v>0.35699999999999998</v>
      </c>
      <c r="O10" s="22">
        <f>PRODUCT(I10/N10)</f>
        <v>28.011204481792717</v>
      </c>
      <c r="P10" s="17"/>
      <c r="Q10" s="17"/>
      <c r="R10" s="17"/>
      <c r="S10" s="17"/>
      <c r="T10" s="22"/>
      <c r="U10" s="27">
        <v>7</v>
      </c>
      <c r="V10" s="27">
        <v>0</v>
      </c>
      <c r="W10" s="31">
        <v>0</v>
      </c>
      <c r="X10" s="27">
        <v>6</v>
      </c>
      <c r="Y10" s="27">
        <v>10</v>
      </c>
      <c r="Z10" s="38">
        <v>0.4</v>
      </c>
      <c r="AA10" s="22"/>
      <c r="AB10" s="17"/>
      <c r="AC10" s="17"/>
      <c r="AD10" s="17"/>
      <c r="AE10" s="17"/>
      <c r="AF10" s="22"/>
      <c r="AG10" s="29" t="s">
        <v>170</v>
      </c>
      <c r="AH10" s="29"/>
      <c r="AI10" s="29"/>
      <c r="AJ10" s="29"/>
      <c r="AK10" s="22"/>
      <c r="AL10" s="27"/>
      <c r="AM10" s="29"/>
      <c r="AN10" s="30"/>
      <c r="AO10" s="31"/>
      <c r="AP10" s="32"/>
      <c r="AQ10" s="27"/>
      <c r="AR10" s="47"/>
    </row>
    <row r="11" spans="1:44" s="79" customFormat="1" ht="15" customHeight="1" x14ac:dyDescent="0.25">
      <c r="A11" s="80"/>
      <c r="B11" s="33">
        <v>2009</v>
      </c>
      <c r="C11" s="33" t="s">
        <v>39</v>
      </c>
      <c r="D11" s="34" t="s">
        <v>49</v>
      </c>
      <c r="E11" s="33"/>
      <c r="F11" s="35" t="s">
        <v>48</v>
      </c>
      <c r="G11" s="69"/>
      <c r="H11" s="39"/>
      <c r="I11" s="33"/>
      <c r="J11" s="33"/>
      <c r="K11" s="33"/>
      <c r="L11" s="33"/>
      <c r="M11" s="33"/>
      <c r="N11" s="36"/>
      <c r="O11" s="22"/>
      <c r="P11" s="17"/>
      <c r="Q11" s="17"/>
      <c r="R11" s="17"/>
      <c r="S11" s="17"/>
      <c r="T11" s="22"/>
      <c r="U11" s="27"/>
      <c r="V11" s="27"/>
      <c r="W11" s="31"/>
      <c r="X11" s="27"/>
      <c r="Y11" s="27"/>
      <c r="Z11" s="38"/>
      <c r="AA11" s="22"/>
      <c r="AB11" s="17"/>
      <c r="AC11" s="17"/>
      <c r="AD11" s="17"/>
      <c r="AE11" s="17"/>
      <c r="AF11" s="22"/>
      <c r="AG11" s="29"/>
      <c r="AH11" s="29"/>
      <c r="AI11" s="29"/>
      <c r="AJ11" s="29"/>
      <c r="AK11" s="22"/>
      <c r="AL11" s="27"/>
      <c r="AM11" s="29"/>
      <c r="AN11" s="30"/>
      <c r="AO11" s="31"/>
      <c r="AP11" s="32"/>
      <c r="AQ11" s="27"/>
      <c r="AR11" s="47"/>
    </row>
    <row r="12" spans="1:44" s="79" customFormat="1" ht="15" customHeight="1" x14ac:dyDescent="0.25">
      <c r="A12" s="80"/>
      <c r="B12" s="27">
        <v>2009</v>
      </c>
      <c r="C12" s="27" t="s">
        <v>38</v>
      </c>
      <c r="D12" s="37" t="s">
        <v>36</v>
      </c>
      <c r="E12" s="27">
        <v>3</v>
      </c>
      <c r="F12" s="27">
        <v>0</v>
      </c>
      <c r="G12" s="31">
        <v>1</v>
      </c>
      <c r="H12" s="27">
        <v>0</v>
      </c>
      <c r="I12" s="27">
        <v>3</v>
      </c>
      <c r="J12" s="27">
        <v>1</v>
      </c>
      <c r="K12" s="27">
        <v>1</v>
      </c>
      <c r="L12" s="27">
        <v>0</v>
      </c>
      <c r="M12" s="27">
        <v>1</v>
      </c>
      <c r="N12" s="38">
        <v>0.214</v>
      </c>
      <c r="O12" s="22">
        <f t="shared" ref="O12:O16" si="0">PRODUCT(I12/N12)</f>
        <v>14.018691588785048</v>
      </c>
      <c r="P12" s="17"/>
      <c r="Q12" s="17"/>
      <c r="R12" s="17"/>
      <c r="S12" s="17"/>
      <c r="T12" s="22"/>
      <c r="U12" s="27"/>
      <c r="V12" s="27"/>
      <c r="W12" s="31"/>
      <c r="X12" s="27"/>
      <c r="Y12" s="27"/>
      <c r="Z12" s="38"/>
      <c r="AA12" s="22"/>
      <c r="AB12" s="17"/>
      <c r="AC12" s="17"/>
      <c r="AD12" s="17"/>
      <c r="AE12" s="17"/>
      <c r="AF12" s="22"/>
      <c r="AG12" s="29"/>
      <c r="AH12" s="29"/>
      <c r="AI12" s="29"/>
      <c r="AJ12" s="29"/>
      <c r="AK12" s="22"/>
      <c r="AL12" s="27"/>
      <c r="AM12" s="29"/>
      <c r="AN12" s="30"/>
      <c r="AO12" s="31"/>
      <c r="AP12" s="32"/>
      <c r="AQ12" s="27"/>
      <c r="AR12" s="47"/>
    </row>
    <row r="13" spans="1:44" s="79" customFormat="1" ht="15" customHeight="1" x14ac:dyDescent="0.25">
      <c r="A13" s="80"/>
      <c r="B13" s="27">
        <v>2010</v>
      </c>
      <c r="C13" s="27" t="s">
        <v>39</v>
      </c>
      <c r="D13" s="37" t="s">
        <v>36</v>
      </c>
      <c r="E13" s="27">
        <v>26</v>
      </c>
      <c r="F13" s="27">
        <v>0</v>
      </c>
      <c r="G13" s="31">
        <v>5</v>
      </c>
      <c r="H13" s="27">
        <v>16</v>
      </c>
      <c r="I13" s="27">
        <v>66</v>
      </c>
      <c r="J13" s="27">
        <v>61</v>
      </c>
      <c r="K13" s="27">
        <v>0</v>
      </c>
      <c r="L13" s="27">
        <v>0</v>
      </c>
      <c r="M13" s="27">
        <v>5</v>
      </c>
      <c r="N13" s="38">
        <v>0.52400000000000002</v>
      </c>
      <c r="O13" s="22">
        <f t="shared" si="0"/>
        <v>125.95419847328243</v>
      </c>
      <c r="P13" s="17"/>
      <c r="Q13" s="17"/>
      <c r="R13" s="17"/>
      <c r="S13" s="17"/>
      <c r="T13" s="22"/>
      <c r="U13" s="27">
        <v>3</v>
      </c>
      <c r="V13" s="27">
        <v>0</v>
      </c>
      <c r="W13" s="31">
        <v>0</v>
      </c>
      <c r="X13" s="27">
        <v>1</v>
      </c>
      <c r="Y13" s="27">
        <v>8</v>
      </c>
      <c r="Z13" s="38">
        <v>0.57099999999999995</v>
      </c>
      <c r="AA13" s="22"/>
      <c r="AB13" s="17"/>
      <c r="AC13" s="17"/>
      <c r="AD13" s="17"/>
      <c r="AE13" s="17"/>
      <c r="AF13" s="22"/>
      <c r="AG13" s="29" t="s">
        <v>154</v>
      </c>
      <c r="AH13" s="29"/>
      <c r="AI13" s="29"/>
      <c r="AJ13" s="29"/>
      <c r="AK13" s="22"/>
      <c r="AL13" s="27"/>
      <c r="AM13" s="29"/>
      <c r="AN13" s="30"/>
      <c r="AO13" s="31"/>
      <c r="AP13" s="32"/>
      <c r="AQ13" s="27"/>
      <c r="AR13" s="47"/>
    </row>
    <row r="14" spans="1:44" s="79" customFormat="1" ht="15" customHeight="1" x14ac:dyDescent="0.25">
      <c r="A14" s="80"/>
      <c r="B14" s="27">
        <v>2011</v>
      </c>
      <c r="C14" s="27" t="s">
        <v>37</v>
      </c>
      <c r="D14" s="37" t="s">
        <v>36</v>
      </c>
      <c r="E14" s="27">
        <v>26</v>
      </c>
      <c r="F14" s="27">
        <v>1</v>
      </c>
      <c r="G14" s="31">
        <v>1</v>
      </c>
      <c r="H14" s="27">
        <v>35</v>
      </c>
      <c r="I14" s="27">
        <v>96</v>
      </c>
      <c r="J14" s="27">
        <v>86</v>
      </c>
      <c r="K14" s="27">
        <v>3</v>
      </c>
      <c r="L14" s="27">
        <v>5</v>
      </c>
      <c r="M14" s="27">
        <v>2</v>
      </c>
      <c r="N14" s="38">
        <v>0.55200000000000005</v>
      </c>
      <c r="O14" s="22">
        <f t="shared" si="0"/>
        <v>173.91304347826085</v>
      </c>
      <c r="P14" s="17"/>
      <c r="Q14" s="14" t="s">
        <v>173</v>
      </c>
      <c r="R14" s="17"/>
      <c r="S14" s="17"/>
      <c r="T14" s="22"/>
      <c r="U14" s="27">
        <v>4</v>
      </c>
      <c r="V14" s="27">
        <v>0</v>
      </c>
      <c r="W14" s="31">
        <v>0</v>
      </c>
      <c r="X14" s="27">
        <v>3</v>
      </c>
      <c r="Y14" s="27">
        <v>17</v>
      </c>
      <c r="Z14" s="38">
        <v>0.73899999999999999</v>
      </c>
      <c r="AA14" s="22"/>
      <c r="AB14" s="17"/>
      <c r="AC14" s="17"/>
      <c r="AD14" s="17"/>
      <c r="AE14" s="17"/>
      <c r="AF14" s="22"/>
      <c r="AG14" s="29" t="s">
        <v>155</v>
      </c>
      <c r="AH14" s="29"/>
      <c r="AI14" s="29"/>
      <c r="AJ14" s="29"/>
      <c r="AK14" s="22"/>
      <c r="AL14" s="27"/>
      <c r="AM14" s="29"/>
      <c r="AN14" s="30"/>
      <c r="AO14" s="31"/>
      <c r="AP14" s="32"/>
      <c r="AQ14" s="27"/>
      <c r="AR14" s="47"/>
    </row>
    <row r="15" spans="1:44" s="79" customFormat="1" ht="15" customHeight="1" x14ac:dyDescent="0.25">
      <c r="A15" s="80"/>
      <c r="B15" s="27">
        <v>2012</v>
      </c>
      <c r="C15" s="27" t="s">
        <v>63</v>
      </c>
      <c r="D15" s="37" t="s">
        <v>36</v>
      </c>
      <c r="E15" s="27">
        <v>24</v>
      </c>
      <c r="F15" s="27">
        <v>4</v>
      </c>
      <c r="G15" s="31">
        <v>0</v>
      </c>
      <c r="H15" s="27">
        <v>49</v>
      </c>
      <c r="I15" s="27">
        <v>120</v>
      </c>
      <c r="J15" s="27">
        <v>106</v>
      </c>
      <c r="K15" s="27">
        <v>6</v>
      </c>
      <c r="L15" s="27">
        <v>4</v>
      </c>
      <c r="M15" s="32">
        <v>4</v>
      </c>
      <c r="N15" s="38">
        <v>0.63200000000000001</v>
      </c>
      <c r="O15" s="22">
        <f t="shared" si="0"/>
        <v>189.87341772151899</v>
      </c>
      <c r="P15" s="17"/>
      <c r="Q15" s="31" t="s">
        <v>66</v>
      </c>
      <c r="R15" s="17" t="s">
        <v>174</v>
      </c>
      <c r="S15" s="17" t="s">
        <v>175</v>
      </c>
      <c r="T15" s="22"/>
      <c r="U15" s="27"/>
      <c r="V15" s="27"/>
      <c r="W15" s="31"/>
      <c r="X15" s="27"/>
      <c r="Y15" s="27"/>
      <c r="Z15" s="38"/>
      <c r="AA15" s="22"/>
      <c r="AB15" s="17"/>
      <c r="AC15" s="17"/>
      <c r="AD15" s="17"/>
      <c r="AE15" s="17"/>
      <c r="AF15" s="22"/>
      <c r="AG15" s="29" t="s">
        <v>156</v>
      </c>
      <c r="AH15" s="29"/>
      <c r="AI15" s="29"/>
      <c r="AJ15" s="29"/>
      <c r="AK15" s="22"/>
      <c r="AL15" s="27">
        <v>1</v>
      </c>
      <c r="AM15" s="29"/>
      <c r="AN15" s="30"/>
      <c r="AO15" s="31"/>
      <c r="AP15" s="32"/>
      <c r="AQ15" s="27"/>
      <c r="AR15" s="47"/>
    </row>
    <row r="16" spans="1:44" s="79" customFormat="1" ht="15" customHeight="1" x14ac:dyDescent="0.25">
      <c r="A16" s="80"/>
      <c r="B16" s="27">
        <v>2013</v>
      </c>
      <c r="C16" s="27" t="s">
        <v>39</v>
      </c>
      <c r="D16" s="37" t="s">
        <v>36</v>
      </c>
      <c r="E16" s="27">
        <v>26</v>
      </c>
      <c r="F16" s="27">
        <v>0</v>
      </c>
      <c r="G16" s="31">
        <v>0</v>
      </c>
      <c r="H16" s="27">
        <v>45</v>
      </c>
      <c r="I16" s="27">
        <v>117</v>
      </c>
      <c r="J16" s="27">
        <v>112</v>
      </c>
      <c r="K16" s="27">
        <v>4</v>
      </c>
      <c r="L16" s="27">
        <v>1</v>
      </c>
      <c r="M16" s="32">
        <v>0</v>
      </c>
      <c r="N16" s="38">
        <v>0.59689999999999999</v>
      </c>
      <c r="O16" s="112">
        <f t="shared" si="0"/>
        <v>196.01273245099682</v>
      </c>
      <c r="P16" s="17"/>
      <c r="Q16" s="14" t="s">
        <v>63</v>
      </c>
      <c r="R16" s="17" t="s">
        <v>176</v>
      </c>
      <c r="S16" s="17" t="s">
        <v>177</v>
      </c>
      <c r="T16" s="22"/>
      <c r="U16" s="27">
        <v>5</v>
      </c>
      <c r="V16" s="27">
        <v>1</v>
      </c>
      <c r="W16" s="31">
        <v>0</v>
      </c>
      <c r="X16" s="27">
        <v>9</v>
      </c>
      <c r="Y16" s="27">
        <v>24</v>
      </c>
      <c r="Z16" s="38">
        <v>0.63200000000000001</v>
      </c>
      <c r="AA16" s="22"/>
      <c r="AB16" s="17"/>
      <c r="AC16" s="17"/>
      <c r="AD16" s="17"/>
      <c r="AE16" s="17"/>
      <c r="AF16" s="22"/>
      <c r="AG16" s="29" t="s">
        <v>157</v>
      </c>
      <c r="AH16" s="29"/>
      <c r="AI16" s="29"/>
      <c r="AJ16" s="29"/>
      <c r="AK16" s="22"/>
      <c r="AL16" s="27">
        <v>1</v>
      </c>
      <c r="AM16" s="29"/>
      <c r="AN16" s="30"/>
      <c r="AO16" s="31"/>
      <c r="AP16" s="32"/>
      <c r="AQ16" s="27"/>
      <c r="AR16" s="47"/>
    </row>
    <row r="17" spans="1:44" s="79" customFormat="1" ht="15" customHeight="1" x14ac:dyDescent="0.25">
      <c r="A17" s="80"/>
      <c r="B17" s="27">
        <v>2014</v>
      </c>
      <c r="C17" s="27" t="s">
        <v>35</v>
      </c>
      <c r="D17" s="37" t="s">
        <v>36</v>
      </c>
      <c r="E17" s="27">
        <v>28</v>
      </c>
      <c r="F17" s="27">
        <v>0</v>
      </c>
      <c r="G17" s="31">
        <v>1</v>
      </c>
      <c r="H17" s="27">
        <v>38</v>
      </c>
      <c r="I17" s="27">
        <v>86</v>
      </c>
      <c r="J17" s="27">
        <v>79</v>
      </c>
      <c r="K17" s="27">
        <v>4</v>
      </c>
      <c r="L17" s="27">
        <v>2</v>
      </c>
      <c r="M17" s="32">
        <v>1</v>
      </c>
      <c r="N17" s="38">
        <v>0.53100000000000003</v>
      </c>
      <c r="O17" s="128">
        <f>PRODUCT(I17/N17)</f>
        <v>161.95856873822976</v>
      </c>
      <c r="P17" s="17"/>
      <c r="Q17" s="14" t="s">
        <v>178</v>
      </c>
      <c r="R17" s="17"/>
      <c r="S17" s="17"/>
      <c r="T17" s="22"/>
      <c r="U17" s="27">
        <v>10</v>
      </c>
      <c r="V17" s="27">
        <v>1</v>
      </c>
      <c r="W17" s="31">
        <v>0</v>
      </c>
      <c r="X17" s="27">
        <v>6</v>
      </c>
      <c r="Y17" s="27">
        <v>34</v>
      </c>
      <c r="Z17" s="38">
        <v>0.48599999999999999</v>
      </c>
      <c r="AA17" s="22"/>
      <c r="AB17" s="17"/>
      <c r="AC17" s="17"/>
      <c r="AD17" s="17"/>
      <c r="AE17" s="17"/>
      <c r="AF17" s="22"/>
      <c r="AG17" s="29" t="s">
        <v>158</v>
      </c>
      <c r="AH17" s="29" t="s">
        <v>159</v>
      </c>
      <c r="AI17" s="29" t="s">
        <v>160</v>
      </c>
      <c r="AJ17" s="29"/>
      <c r="AK17" s="22"/>
      <c r="AL17" s="27"/>
      <c r="AM17" s="29"/>
      <c r="AN17" s="30"/>
      <c r="AO17" s="31"/>
      <c r="AP17" s="32"/>
      <c r="AQ17" s="27"/>
      <c r="AR17" s="47"/>
    </row>
    <row r="18" spans="1:44" s="79" customFormat="1" ht="15" customHeight="1" x14ac:dyDescent="0.25">
      <c r="A18" s="80"/>
      <c r="B18" s="27">
        <v>2015</v>
      </c>
      <c r="C18" s="27" t="s">
        <v>37</v>
      </c>
      <c r="D18" s="37" t="s">
        <v>36</v>
      </c>
      <c r="E18" s="27">
        <v>30</v>
      </c>
      <c r="F18" s="27">
        <v>2</v>
      </c>
      <c r="G18" s="31">
        <v>2</v>
      </c>
      <c r="H18" s="27">
        <v>49</v>
      </c>
      <c r="I18" s="27">
        <v>159</v>
      </c>
      <c r="J18" s="27">
        <v>149</v>
      </c>
      <c r="K18" s="27">
        <v>4</v>
      </c>
      <c r="L18" s="27">
        <v>2</v>
      </c>
      <c r="M18" s="32">
        <v>4</v>
      </c>
      <c r="N18" s="53">
        <v>0.68240000000000001</v>
      </c>
      <c r="O18" s="128">
        <v>233</v>
      </c>
      <c r="P18" s="17"/>
      <c r="Q18" s="14" t="s">
        <v>37</v>
      </c>
      <c r="R18" s="17" t="s">
        <v>176</v>
      </c>
      <c r="S18" s="17" t="s">
        <v>179</v>
      </c>
      <c r="T18" s="22"/>
      <c r="U18" s="27">
        <v>3</v>
      </c>
      <c r="V18" s="27">
        <v>0</v>
      </c>
      <c r="W18" s="31">
        <v>0</v>
      </c>
      <c r="X18" s="27">
        <v>1</v>
      </c>
      <c r="Y18" s="27">
        <v>14</v>
      </c>
      <c r="Z18" s="38">
        <v>0.66700000000000004</v>
      </c>
      <c r="AA18" s="22"/>
      <c r="AB18" s="17"/>
      <c r="AC18" s="17"/>
      <c r="AD18" s="17"/>
      <c r="AE18" s="17"/>
      <c r="AF18" s="22"/>
      <c r="AG18" s="29" t="s">
        <v>161</v>
      </c>
      <c r="AH18" s="29"/>
      <c r="AI18" s="29"/>
      <c r="AJ18" s="29"/>
      <c r="AK18" s="22"/>
      <c r="AL18" s="27"/>
      <c r="AM18" s="29"/>
      <c r="AN18" s="30"/>
      <c r="AO18" s="31"/>
      <c r="AP18" s="32"/>
      <c r="AQ18" s="27"/>
      <c r="AR18" s="47"/>
    </row>
    <row r="19" spans="1:44" s="79" customFormat="1" ht="15" customHeight="1" x14ac:dyDescent="0.25">
      <c r="A19" s="80"/>
      <c r="B19" s="27">
        <v>2016</v>
      </c>
      <c r="C19" s="27" t="s">
        <v>37</v>
      </c>
      <c r="D19" s="37" t="s">
        <v>36</v>
      </c>
      <c r="E19" s="27">
        <v>27</v>
      </c>
      <c r="F19" s="27">
        <v>3</v>
      </c>
      <c r="G19" s="27">
        <v>3</v>
      </c>
      <c r="H19" s="27">
        <v>43</v>
      </c>
      <c r="I19" s="27">
        <v>134</v>
      </c>
      <c r="J19" s="27">
        <v>121</v>
      </c>
      <c r="K19" s="27">
        <v>4</v>
      </c>
      <c r="L19" s="27">
        <v>3</v>
      </c>
      <c r="M19" s="27">
        <v>6</v>
      </c>
      <c r="N19" s="38">
        <v>0.63200000000000001</v>
      </c>
      <c r="O19" s="128">
        <v>212</v>
      </c>
      <c r="P19" s="17"/>
      <c r="Q19" s="17" t="s">
        <v>179</v>
      </c>
      <c r="R19" s="17"/>
      <c r="S19" s="17"/>
      <c r="T19" s="22"/>
      <c r="U19" s="27">
        <v>5</v>
      </c>
      <c r="V19" s="27">
        <v>0</v>
      </c>
      <c r="W19" s="31">
        <v>0</v>
      </c>
      <c r="X19" s="27">
        <v>5</v>
      </c>
      <c r="Y19" s="27">
        <v>18</v>
      </c>
      <c r="Z19" s="38">
        <v>0.51400000000000001</v>
      </c>
      <c r="AA19" s="22"/>
      <c r="AB19" s="17"/>
      <c r="AC19" s="17"/>
      <c r="AD19" s="17"/>
      <c r="AE19" s="17"/>
      <c r="AF19" s="22"/>
      <c r="AG19" s="29" t="s">
        <v>161</v>
      </c>
      <c r="AH19" s="29" t="s">
        <v>162</v>
      </c>
      <c r="AI19" s="29"/>
      <c r="AJ19" s="29"/>
      <c r="AK19" s="22"/>
      <c r="AL19" s="27"/>
      <c r="AM19" s="29"/>
      <c r="AN19" s="30"/>
      <c r="AO19" s="31"/>
      <c r="AP19" s="32"/>
      <c r="AQ19" s="27"/>
      <c r="AR19" s="47"/>
    </row>
    <row r="20" spans="1:44" s="79" customFormat="1" ht="15" customHeight="1" x14ac:dyDescent="0.25">
      <c r="A20" s="80"/>
      <c r="B20" s="27">
        <v>2017</v>
      </c>
      <c r="C20" s="27" t="s">
        <v>38</v>
      </c>
      <c r="D20" s="29" t="s">
        <v>36</v>
      </c>
      <c r="E20" s="27">
        <v>32</v>
      </c>
      <c r="F20" s="27">
        <v>0</v>
      </c>
      <c r="G20" s="27">
        <v>1</v>
      </c>
      <c r="H20" s="27">
        <v>41</v>
      </c>
      <c r="I20" s="27">
        <v>80</v>
      </c>
      <c r="J20" s="27">
        <v>74</v>
      </c>
      <c r="K20" s="27">
        <v>4</v>
      </c>
      <c r="L20" s="27">
        <v>1</v>
      </c>
      <c r="M20" s="27">
        <v>1</v>
      </c>
      <c r="N20" s="53">
        <v>0.61529999999999996</v>
      </c>
      <c r="O20" s="128">
        <v>130</v>
      </c>
      <c r="P20" s="17"/>
      <c r="Q20" s="17" t="s">
        <v>180</v>
      </c>
      <c r="R20" s="17"/>
      <c r="S20" s="17"/>
      <c r="T20" s="22"/>
      <c r="U20" s="27">
        <v>4</v>
      </c>
      <c r="V20" s="31">
        <v>0</v>
      </c>
      <c r="W20" s="31">
        <v>0</v>
      </c>
      <c r="X20" s="27">
        <v>4</v>
      </c>
      <c r="Y20" s="27">
        <v>14</v>
      </c>
      <c r="Z20" s="38">
        <v>0.63600000000000001</v>
      </c>
      <c r="AA20" s="22"/>
      <c r="AB20" s="17"/>
      <c r="AC20" s="17"/>
      <c r="AD20" s="17"/>
      <c r="AE20" s="17"/>
      <c r="AF20" s="22"/>
      <c r="AG20" s="29" t="s">
        <v>163</v>
      </c>
      <c r="AH20" s="29"/>
      <c r="AI20" s="29"/>
      <c r="AJ20" s="29"/>
      <c r="AK20" s="22"/>
      <c r="AL20" s="27"/>
      <c r="AM20" s="29"/>
      <c r="AN20" s="30"/>
      <c r="AO20" s="31"/>
      <c r="AP20" s="32"/>
      <c r="AQ20" s="27"/>
      <c r="AR20" s="47"/>
    </row>
    <row r="21" spans="1:44" s="79" customFormat="1" ht="15" customHeight="1" x14ac:dyDescent="0.25">
      <c r="A21" s="80"/>
      <c r="B21" s="27">
        <v>2018</v>
      </c>
      <c r="C21" s="27" t="s">
        <v>173</v>
      </c>
      <c r="D21" s="37" t="s">
        <v>36</v>
      </c>
      <c r="E21" s="27">
        <v>32</v>
      </c>
      <c r="F21" s="27">
        <v>4</v>
      </c>
      <c r="G21" s="27">
        <v>4</v>
      </c>
      <c r="H21" s="27">
        <v>41</v>
      </c>
      <c r="I21" s="27">
        <v>166</v>
      </c>
      <c r="J21" s="27">
        <v>123</v>
      </c>
      <c r="K21" s="27">
        <v>27</v>
      </c>
      <c r="L21" s="27">
        <v>8</v>
      </c>
      <c r="M21" s="27">
        <v>8</v>
      </c>
      <c r="N21" s="38">
        <v>0.64839999999999998</v>
      </c>
      <c r="O21" s="128">
        <v>256</v>
      </c>
      <c r="P21" s="17"/>
      <c r="Q21" s="17" t="s">
        <v>175</v>
      </c>
      <c r="R21" s="17"/>
      <c r="S21" s="17" t="s">
        <v>182</v>
      </c>
      <c r="T21" s="22"/>
      <c r="U21" s="27"/>
      <c r="V21" s="31"/>
      <c r="W21" s="31"/>
      <c r="X21" s="27"/>
      <c r="Y21" s="27"/>
      <c r="Z21" s="38"/>
      <c r="AA21" s="22"/>
      <c r="AB21" s="17"/>
      <c r="AC21" s="17"/>
      <c r="AD21" s="17"/>
      <c r="AE21" s="17"/>
      <c r="AF21" s="22"/>
      <c r="AG21" s="29"/>
      <c r="AH21" s="29"/>
      <c r="AI21" s="29"/>
      <c r="AJ21" s="29"/>
      <c r="AK21" s="22"/>
      <c r="AL21" s="27"/>
      <c r="AM21" s="29"/>
      <c r="AN21" s="30"/>
      <c r="AO21" s="31"/>
      <c r="AP21" s="32"/>
      <c r="AQ21" s="27"/>
      <c r="AR21" s="47"/>
    </row>
    <row r="22" spans="1:44" s="79" customFormat="1" ht="15" customHeight="1" x14ac:dyDescent="0.25">
      <c r="A22" s="80"/>
      <c r="B22" s="27">
        <v>2019</v>
      </c>
      <c r="C22" s="27" t="s">
        <v>39</v>
      </c>
      <c r="D22" s="37" t="s">
        <v>36</v>
      </c>
      <c r="E22" s="27">
        <v>30</v>
      </c>
      <c r="F22" s="27">
        <v>0</v>
      </c>
      <c r="G22" s="27">
        <v>5</v>
      </c>
      <c r="H22" s="27">
        <v>26</v>
      </c>
      <c r="I22" s="27">
        <v>96</v>
      </c>
      <c r="J22" s="27">
        <v>83</v>
      </c>
      <c r="K22" s="27">
        <v>4</v>
      </c>
      <c r="L22" s="27">
        <v>4</v>
      </c>
      <c r="M22" s="27">
        <v>5</v>
      </c>
      <c r="N22" s="179">
        <v>0.60370000000000001</v>
      </c>
      <c r="O22" s="128">
        <v>159</v>
      </c>
      <c r="P22" s="17"/>
      <c r="Q22" s="17"/>
      <c r="R22" s="17"/>
      <c r="S22" s="17"/>
      <c r="T22" s="22"/>
      <c r="U22" s="27">
        <v>3</v>
      </c>
      <c r="V22" s="31">
        <v>0</v>
      </c>
      <c r="W22" s="31">
        <v>0</v>
      </c>
      <c r="X22" s="27">
        <v>1</v>
      </c>
      <c r="Y22" s="27">
        <v>14</v>
      </c>
      <c r="Z22" s="38">
        <v>0.56000000000000005</v>
      </c>
      <c r="AA22" s="22"/>
      <c r="AB22" s="17"/>
      <c r="AC22" s="17"/>
      <c r="AD22" s="17"/>
      <c r="AE22" s="17"/>
      <c r="AF22" s="22"/>
      <c r="AG22" s="29" t="s">
        <v>161</v>
      </c>
      <c r="AH22" s="29"/>
      <c r="AI22" s="29"/>
      <c r="AJ22" s="29"/>
      <c r="AK22" s="22"/>
      <c r="AL22" s="27"/>
      <c r="AM22" s="29"/>
      <c r="AN22" s="30"/>
      <c r="AO22" s="31"/>
      <c r="AP22" s="32"/>
      <c r="AQ22" s="27"/>
      <c r="AR22" s="47"/>
    </row>
    <row r="23" spans="1:44" s="79" customFormat="1" ht="15" customHeight="1" x14ac:dyDescent="0.25">
      <c r="A23" s="80"/>
      <c r="B23" s="27">
        <v>2020</v>
      </c>
      <c r="C23" s="27" t="s">
        <v>63</v>
      </c>
      <c r="D23" s="37" t="s">
        <v>36</v>
      </c>
      <c r="E23" s="27">
        <v>24</v>
      </c>
      <c r="F23" s="27">
        <v>2</v>
      </c>
      <c r="G23" s="27">
        <v>2</v>
      </c>
      <c r="H23" s="27">
        <v>24</v>
      </c>
      <c r="I23" s="27">
        <v>74</v>
      </c>
      <c r="J23" s="27">
        <v>55</v>
      </c>
      <c r="K23" s="27">
        <v>12</v>
      </c>
      <c r="L23" s="27">
        <v>3</v>
      </c>
      <c r="M23" s="27">
        <v>4</v>
      </c>
      <c r="N23" s="38">
        <v>0.5736</v>
      </c>
      <c r="O23" s="45">
        <v>129</v>
      </c>
      <c r="P23" s="102"/>
      <c r="Q23" s="17" t="s">
        <v>362</v>
      </c>
      <c r="R23" s="17"/>
      <c r="S23" s="17"/>
      <c r="T23" s="47"/>
      <c r="U23" s="27"/>
      <c r="V23" s="27"/>
      <c r="W23" s="31"/>
      <c r="X23" s="27"/>
      <c r="Y23" s="27"/>
      <c r="Z23" s="161"/>
      <c r="AA23" s="45"/>
      <c r="AB23" s="17"/>
      <c r="AC23" s="17"/>
      <c r="AD23" s="17"/>
      <c r="AE23" s="17"/>
      <c r="AF23" s="22"/>
      <c r="AG23" s="29"/>
      <c r="AH23" s="29"/>
      <c r="AI23" s="29"/>
      <c r="AJ23" s="29"/>
      <c r="AK23" s="22"/>
      <c r="AL23" s="27"/>
      <c r="AM23" s="29"/>
      <c r="AN23" s="30"/>
      <c r="AO23" s="31"/>
      <c r="AP23" s="32"/>
      <c r="AQ23" s="27"/>
      <c r="AR23" s="47"/>
    </row>
    <row r="24" spans="1:44" s="79" customFormat="1" ht="15" customHeight="1" x14ac:dyDescent="0.25">
      <c r="A24" s="81"/>
      <c r="B24" s="15" t="s">
        <v>7</v>
      </c>
      <c r="C24" s="16"/>
      <c r="D24" s="14"/>
      <c r="E24" s="17">
        <f t="shared" ref="E24:M24" si="1">SUM(E4:E23)</f>
        <v>315</v>
      </c>
      <c r="F24" s="17">
        <f t="shared" si="1"/>
        <v>16</v>
      </c>
      <c r="G24" s="17">
        <f t="shared" si="1"/>
        <v>25</v>
      </c>
      <c r="H24" s="17">
        <f t="shared" si="1"/>
        <v>410</v>
      </c>
      <c r="I24" s="17">
        <f t="shared" si="1"/>
        <v>1207</v>
      </c>
      <c r="J24" s="17">
        <f t="shared" si="1"/>
        <v>1057</v>
      </c>
      <c r="K24" s="17">
        <f t="shared" si="1"/>
        <v>76</v>
      </c>
      <c r="L24" s="17">
        <f t="shared" si="1"/>
        <v>33</v>
      </c>
      <c r="M24" s="16">
        <f t="shared" si="1"/>
        <v>41</v>
      </c>
      <c r="N24" s="40">
        <f>PRODUCT(I24/O24)</f>
        <v>0.60057464387095094</v>
      </c>
      <c r="O24" s="132">
        <f>SUM(O3:O23)</f>
        <v>2009.7418569328665</v>
      </c>
      <c r="P24" s="102" t="s">
        <v>164</v>
      </c>
      <c r="Q24" s="102" t="s">
        <v>171</v>
      </c>
      <c r="R24" s="102" t="s">
        <v>164</v>
      </c>
      <c r="S24" s="102" t="s">
        <v>164</v>
      </c>
      <c r="T24" s="22"/>
      <c r="U24" s="17">
        <f>SUM(U10:U23)</f>
        <v>44</v>
      </c>
      <c r="V24" s="17">
        <f>SUM(V10:V23)</f>
        <v>2</v>
      </c>
      <c r="W24" s="17">
        <f>SUM(W10:W23)</f>
        <v>0</v>
      </c>
      <c r="X24" s="17">
        <f>SUM(X10:X23)</f>
        <v>36</v>
      </c>
      <c r="Y24" s="17">
        <f>SUM(Y10:Y23)</f>
        <v>153</v>
      </c>
      <c r="Z24" s="40">
        <f>PRODUCT(N30)</f>
        <v>0.56043956043956045</v>
      </c>
      <c r="AA24" s="132"/>
      <c r="AB24" s="102" t="s">
        <v>164</v>
      </c>
      <c r="AC24" s="102" t="s">
        <v>164</v>
      </c>
      <c r="AD24" s="102" t="s">
        <v>164</v>
      </c>
      <c r="AE24" s="102" t="s">
        <v>164</v>
      </c>
      <c r="AF24" s="22"/>
      <c r="AG24" s="102" t="s">
        <v>193</v>
      </c>
      <c r="AH24" s="102" t="s">
        <v>140</v>
      </c>
      <c r="AI24" s="102" t="s">
        <v>140</v>
      </c>
      <c r="AJ24" s="102" t="s">
        <v>165</v>
      </c>
      <c r="AK24" s="22"/>
      <c r="AL24" s="17">
        <f t="shared" ref="AL24:AQ24" si="2">SUM(AL4:AL23)</f>
        <v>2</v>
      </c>
      <c r="AM24" s="17">
        <f t="shared" si="2"/>
        <v>0</v>
      </c>
      <c r="AN24" s="17">
        <f t="shared" si="2"/>
        <v>0</v>
      </c>
      <c r="AO24" s="17">
        <f t="shared" si="2"/>
        <v>1</v>
      </c>
      <c r="AP24" s="17">
        <f t="shared" si="2"/>
        <v>0</v>
      </c>
      <c r="AQ24" s="17">
        <f t="shared" si="2"/>
        <v>0</v>
      </c>
      <c r="AR24" s="47"/>
    </row>
    <row r="25" spans="1:44" s="79" customFormat="1" ht="15" customHeight="1" x14ac:dyDescent="0.25">
      <c r="A25" s="81"/>
      <c r="B25" s="15" t="s">
        <v>364</v>
      </c>
      <c r="C25" s="16"/>
      <c r="D25" s="14"/>
      <c r="E25" s="16"/>
      <c r="F25" s="13"/>
      <c r="G25" s="13"/>
      <c r="H25" s="13" t="s">
        <v>363</v>
      </c>
      <c r="I25" s="13"/>
      <c r="J25" s="13"/>
      <c r="K25" s="13"/>
      <c r="L25" s="13"/>
      <c r="M25" s="13"/>
      <c r="N25" s="150"/>
      <c r="O25" s="22"/>
      <c r="P25" s="21"/>
      <c r="Q25" s="19"/>
      <c r="R25" s="147"/>
      <c r="S25" s="148"/>
      <c r="T25" s="22"/>
      <c r="U25" s="21"/>
      <c r="V25" s="19"/>
      <c r="W25" s="147"/>
      <c r="X25" s="19"/>
      <c r="Y25" s="147"/>
      <c r="Z25" s="148"/>
      <c r="AA25" s="22"/>
      <c r="AB25" s="151"/>
      <c r="AC25" s="152"/>
      <c r="AD25" s="147"/>
      <c r="AE25" s="148"/>
      <c r="AF25" s="22"/>
      <c r="AG25" s="153">
        <v>0.1</v>
      </c>
      <c r="AH25" s="153">
        <v>0</v>
      </c>
      <c r="AI25" s="153">
        <v>0</v>
      </c>
      <c r="AJ25" s="153">
        <v>0</v>
      </c>
      <c r="AK25" s="22"/>
      <c r="AL25" s="16"/>
      <c r="AM25" s="13"/>
      <c r="AN25" s="13"/>
      <c r="AO25" s="13"/>
      <c r="AP25" s="13"/>
      <c r="AQ25" s="14"/>
      <c r="AR25" s="47"/>
    </row>
    <row r="26" spans="1:44" ht="15" customHeight="1" x14ac:dyDescent="0.25">
      <c r="A26" s="80"/>
      <c r="B26" s="37" t="s">
        <v>2</v>
      </c>
      <c r="C26" s="32"/>
      <c r="D26" s="41">
        <f>SUM(F24:H24)+((I24-F24-G24)/3)+(E24/3)+(AL24*25)+(AM24*25)+(AN24*10)+(AO24*25)+(AP24*20)+(AQ24*15)-25</f>
        <v>994.66666666666674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22"/>
      <c r="Q26" s="22"/>
      <c r="R26" s="22"/>
      <c r="S26" s="2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22"/>
      <c r="AG26" s="42"/>
      <c r="AH26" s="42"/>
      <c r="AI26" s="42"/>
      <c r="AJ26" s="42"/>
      <c r="AK26" s="22"/>
      <c r="AL26" s="42"/>
      <c r="AM26" s="42"/>
      <c r="AN26" s="42"/>
      <c r="AO26" s="42"/>
      <c r="AP26" s="42"/>
      <c r="AQ26" s="42"/>
      <c r="AR26" s="47"/>
    </row>
    <row r="27" spans="1:44" s="79" customFormat="1" ht="15" customHeight="1" x14ac:dyDescent="0.25">
      <c r="A27" s="80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5"/>
      <c r="P27" s="45"/>
      <c r="Q27" s="45"/>
      <c r="R27" s="45"/>
      <c r="S27" s="45"/>
      <c r="T27" s="45"/>
      <c r="U27" s="42"/>
      <c r="V27" s="46"/>
      <c r="W27" s="42"/>
      <c r="X27" s="42"/>
      <c r="Y27" s="42"/>
      <c r="Z27" s="42"/>
      <c r="AA27" s="42"/>
      <c r="AB27" s="42"/>
      <c r="AC27" s="42"/>
      <c r="AD27" s="42"/>
      <c r="AE27" s="42"/>
      <c r="AF27" s="22"/>
      <c r="AG27" s="42"/>
      <c r="AH27" s="42"/>
      <c r="AI27" s="42"/>
      <c r="AJ27" s="42"/>
      <c r="AK27" s="22"/>
      <c r="AL27" s="42"/>
      <c r="AM27" s="42"/>
      <c r="AN27" s="42"/>
      <c r="AO27" s="42"/>
      <c r="AP27" s="42"/>
      <c r="AQ27" s="42"/>
      <c r="AR27" s="47"/>
    </row>
    <row r="28" spans="1:44" ht="15" customHeight="1" x14ac:dyDescent="0.25">
      <c r="A28" s="80"/>
      <c r="B28" s="21" t="s">
        <v>25</v>
      </c>
      <c r="C28" s="48"/>
      <c r="D28" s="48"/>
      <c r="E28" s="17" t="s">
        <v>3</v>
      </c>
      <c r="F28" s="17" t="s">
        <v>8</v>
      </c>
      <c r="G28" s="14" t="s">
        <v>5</v>
      </c>
      <c r="H28" s="17" t="s">
        <v>6</v>
      </c>
      <c r="I28" s="17" t="s">
        <v>17</v>
      </c>
      <c r="J28" s="42"/>
      <c r="K28" s="17" t="s">
        <v>27</v>
      </c>
      <c r="L28" s="17" t="s">
        <v>28</v>
      </c>
      <c r="M28" s="17" t="s">
        <v>29</v>
      </c>
      <c r="N28" s="17" t="s">
        <v>22</v>
      </c>
      <c r="O28" s="22"/>
      <c r="P28" s="49" t="s">
        <v>30</v>
      </c>
      <c r="Q28" s="11"/>
      <c r="R28" s="11"/>
      <c r="S28" s="11"/>
      <c r="T28" s="50"/>
      <c r="U28" s="50"/>
      <c r="V28" s="50"/>
      <c r="W28" s="50"/>
      <c r="X28" s="50"/>
      <c r="Y28" s="11"/>
      <c r="Z28" s="11"/>
      <c r="AA28" s="11"/>
      <c r="AB28" s="50"/>
      <c r="AC28" s="50"/>
      <c r="AD28" s="11"/>
      <c r="AE28" s="51"/>
      <c r="AF28" s="22"/>
      <c r="AG28" s="49" t="s">
        <v>166</v>
      </c>
      <c r="AH28" s="11"/>
      <c r="AI28" s="50"/>
      <c r="AJ28" s="51"/>
      <c r="AK28" s="22"/>
      <c r="AL28" s="9" t="s">
        <v>167</v>
      </c>
      <c r="AM28" s="11"/>
      <c r="AN28" s="11"/>
      <c r="AO28" s="11"/>
      <c r="AP28" s="11"/>
      <c r="AQ28" s="51"/>
      <c r="AR28" s="47"/>
    </row>
    <row r="29" spans="1:44" ht="15" customHeight="1" x14ac:dyDescent="0.25">
      <c r="A29" s="80"/>
      <c r="B29" s="49" t="s">
        <v>13</v>
      </c>
      <c r="C29" s="11"/>
      <c r="D29" s="51"/>
      <c r="E29" s="27">
        <f>PRODUCT(E24)</f>
        <v>315</v>
      </c>
      <c r="F29" s="27">
        <f>PRODUCT(F24)</f>
        <v>16</v>
      </c>
      <c r="G29" s="27">
        <f>PRODUCT(G24)</f>
        <v>25</v>
      </c>
      <c r="H29" s="27">
        <f>PRODUCT(H24)</f>
        <v>410</v>
      </c>
      <c r="I29" s="27">
        <f>PRODUCT(I24)</f>
        <v>1207</v>
      </c>
      <c r="J29" s="42"/>
      <c r="K29" s="52">
        <f>PRODUCT((F29+G29)/E29)</f>
        <v>0.13015873015873017</v>
      </c>
      <c r="L29" s="52">
        <f>PRODUCT(H29/E29)</f>
        <v>1.3015873015873016</v>
      </c>
      <c r="M29" s="52">
        <f>PRODUCT(I29/E29)</f>
        <v>3.8317460317460319</v>
      </c>
      <c r="N29" s="53">
        <f>PRODUCT(N24)</f>
        <v>0.60057464387095094</v>
      </c>
      <c r="O29" s="22">
        <f>PRODUCT(O24)</f>
        <v>2009.7418569328665</v>
      </c>
      <c r="P29" s="163" t="s">
        <v>9</v>
      </c>
      <c r="Q29" s="180"/>
      <c r="R29" s="164" t="s">
        <v>40</v>
      </c>
      <c r="S29" s="164"/>
      <c r="T29" s="164"/>
      <c r="U29" s="164"/>
      <c r="V29" s="164"/>
      <c r="W29" s="164"/>
      <c r="X29" s="164"/>
      <c r="Y29" s="181"/>
      <c r="Z29" s="181" t="s">
        <v>11</v>
      </c>
      <c r="AA29" s="182"/>
      <c r="AB29" s="181"/>
      <c r="AC29" s="183" t="s">
        <v>43</v>
      </c>
      <c r="AD29" s="184"/>
      <c r="AE29" s="165"/>
      <c r="AF29" s="22"/>
      <c r="AG29" s="185"/>
      <c r="AH29" s="198"/>
      <c r="AI29" s="164"/>
      <c r="AJ29" s="165"/>
      <c r="AK29" s="22"/>
      <c r="AL29" s="163"/>
      <c r="AM29" s="181"/>
      <c r="AN29" s="164"/>
      <c r="AO29" s="164"/>
      <c r="AP29" s="164"/>
      <c r="AQ29" s="165"/>
      <c r="AR29" s="47"/>
    </row>
    <row r="30" spans="1:44" ht="15" customHeight="1" x14ac:dyDescent="0.25">
      <c r="A30" s="80"/>
      <c r="B30" s="54" t="s">
        <v>15</v>
      </c>
      <c r="C30" s="55"/>
      <c r="D30" s="56"/>
      <c r="E30" s="27">
        <f>PRODUCT(U24)</f>
        <v>44</v>
      </c>
      <c r="F30" s="27">
        <f t="shared" ref="F30:I30" si="3">PRODUCT(V24)</f>
        <v>2</v>
      </c>
      <c r="G30" s="27">
        <f t="shared" si="3"/>
        <v>0</v>
      </c>
      <c r="H30" s="27">
        <f t="shared" si="3"/>
        <v>36</v>
      </c>
      <c r="I30" s="27">
        <f t="shared" si="3"/>
        <v>153</v>
      </c>
      <c r="J30" s="42"/>
      <c r="K30" s="52">
        <f>PRODUCT((F30+G30)/E30)</f>
        <v>4.5454545454545456E-2</v>
      </c>
      <c r="L30" s="52">
        <f>PRODUCT(H30/E30)</f>
        <v>0.81818181818181823</v>
      </c>
      <c r="M30" s="52">
        <f>PRODUCT(I30/E30)</f>
        <v>3.4772727272727271</v>
      </c>
      <c r="N30" s="53">
        <f>PRODUCT(I30/O30)</f>
        <v>0.56043956043956045</v>
      </c>
      <c r="O30" s="22">
        <v>273</v>
      </c>
      <c r="P30" s="185" t="s">
        <v>168</v>
      </c>
      <c r="Q30" s="186"/>
      <c r="R30" s="187" t="s">
        <v>41</v>
      </c>
      <c r="S30" s="187"/>
      <c r="T30" s="187"/>
      <c r="U30" s="187"/>
      <c r="V30" s="187"/>
      <c r="W30" s="187"/>
      <c r="X30" s="187"/>
      <c r="Y30" s="188"/>
      <c r="Z30" s="188" t="s">
        <v>44</v>
      </c>
      <c r="AA30" s="132"/>
      <c r="AB30" s="188"/>
      <c r="AC30" s="189" t="s">
        <v>45</v>
      </c>
      <c r="AD30" s="190"/>
      <c r="AE30" s="191"/>
      <c r="AF30" s="22"/>
      <c r="AG30" s="185"/>
      <c r="AH30" s="199"/>
      <c r="AI30" s="187"/>
      <c r="AJ30" s="191"/>
      <c r="AK30" s="22"/>
      <c r="AL30" s="185"/>
      <c r="AM30" s="188"/>
      <c r="AN30" s="187"/>
      <c r="AO30" s="187"/>
      <c r="AP30" s="187"/>
      <c r="AQ30" s="191"/>
      <c r="AR30" s="47"/>
    </row>
    <row r="31" spans="1:44" ht="15" customHeight="1" x14ac:dyDescent="0.25">
      <c r="A31" s="80"/>
      <c r="B31" s="57" t="s">
        <v>16</v>
      </c>
      <c r="C31" s="58"/>
      <c r="D31" s="59"/>
      <c r="E31" s="28"/>
      <c r="F31" s="28"/>
      <c r="G31" s="28"/>
      <c r="H31" s="28"/>
      <c r="I31" s="28"/>
      <c r="J31" s="42"/>
      <c r="K31" s="60"/>
      <c r="L31" s="60"/>
      <c r="M31" s="60"/>
      <c r="N31" s="61"/>
      <c r="O31" s="22"/>
      <c r="P31" s="185" t="s">
        <v>169</v>
      </c>
      <c r="Q31" s="186"/>
      <c r="R31" s="187" t="s">
        <v>42</v>
      </c>
      <c r="S31" s="187"/>
      <c r="T31" s="187"/>
      <c r="U31" s="187"/>
      <c r="V31" s="187"/>
      <c r="W31" s="187"/>
      <c r="X31" s="187"/>
      <c r="Y31" s="188"/>
      <c r="Z31" s="188" t="s">
        <v>46</v>
      </c>
      <c r="AA31" s="132"/>
      <c r="AB31" s="188"/>
      <c r="AC31" s="189" t="s">
        <v>47</v>
      </c>
      <c r="AD31" s="190"/>
      <c r="AE31" s="191"/>
      <c r="AF31" s="22"/>
      <c r="AG31" s="200"/>
      <c r="AH31" s="199"/>
      <c r="AI31" s="187"/>
      <c r="AJ31" s="191"/>
      <c r="AK31" s="22"/>
      <c r="AL31" s="185"/>
      <c r="AM31" s="188"/>
      <c r="AN31" s="187"/>
      <c r="AO31" s="187"/>
      <c r="AP31" s="187"/>
      <c r="AQ31" s="191"/>
      <c r="AR31" s="47"/>
    </row>
    <row r="32" spans="1:44" ht="15" customHeight="1" x14ac:dyDescent="0.25">
      <c r="A32" s="80"/>
      <c r="B32" s="62" t="s">
        <v>26</v>
      </c>
      <c r="C32" s="63"/>
      <c r="D32" s="64"/>
      <c r="E32" s="17">
        <f>SUM(E29:E31)</f>
        <v>359</v>
      </c>
      <c r="F32" s="17">
        <f>SUM(F29:F31)</f>
        <v>18</v>
      </c>
      <c r="G32" s="17">
        <f>SUM(G29:G31)</f>
        <v>25</v>
      </c>
      <c r="H32" s="17">
        <f>SUM(H29:H31)</f>
        <v>446</v>
      </c>
      <c r="I32" s="17">
        <f>SUM(I29:I31)</f>
        <v>1360</v>
      </c>
      <c r="J32" s="42"/>
      <c r="K32" s="65">
        <f>PRODUCT((F32+G32)/E32)</f>
        <v>0.11977715877437325</v>
      </c>
      <c r="L32" s="65">
        <f>PRODUCT(H32/E32)</f>
        <v>1.2423398328690807</v>
      </c>
      <c r="M32" s="65">
        <f>PRODUCT(I32/E32)</f>
        <v>3.7883008356545962</v>
      </c>
      <c r="N32" s="40">
        <f>PRODUCT(I32/O32)</f>
        <v>0.59577476790447115</v>
      </c>
      <c r="O32" s="22">
        <f>SUM(O29:O31)</f>
        <v>2282.7418569328665</v>
      </c>
      <c r="P32" s="192" t="s">
        <v>10</v>
      </c>
      <c r="Q32" s="193"/>
      <c r="R32" s="194" t="s">
        <v>60</v>
      </c>
      <c r="S32" s="194"/>
      <c r="T32" s="194"/>
      <c r="U32" s="194"/>
      <c r="V32" s="194"/>
      <c r="W32" s="194"/>
      <c r="X32" s="194"/>
      <c r="Y32" s="195"/>
      <c r="Z32" s="195" t="s">
        <v>61</v>
      </c>
      <c r="AA32" s="196"/>
      <c r="AB32" s="195"/>
      <c r="AC32" s="76" t="s">
        <v>62</v>
      </c>
      <c r="AD32" s="77"/>
      <c r="AE32" s="197"/>
      <c r="AF32" s="22"/>
      <c r="AG32" s="87"/>
      <c r="AH32" s="201"/>
      <c r="AI32" s="202"/>
      <c r="AJ32" s="197"/>
      <c r="AK32" s="22"/>
      <c r="AL32" s="192"/>
      <c r="AM32" s="195"/>
      <c r="AN32" s="194"/>
      <c r="AO32" s="194"/>
      <c r="AP32" s="194"/>
      <c r="AQ32" s="197"/>
      <c r="AR32" s="47"/>
    </row>
    <row r="33" spans="1:45" ht="15" customHeight="1" x14ac:dyDescent="0.25">
      <c r="A33" s="80"/>
      <c r="B33" s="44"/>
      <c r="C33" s="44"/>
      <c r="D33" s="44"/>
      <c r="E33" s="44"/>
      <c r="F33" s="44"/>
      <c r="G33" s="44"/>
      <c r="H33" s="44"/>
      <c r="I33" s="44"/>
      <c r="J33" s="42"/>
      <c r="K33" s="44"/>
      <c r="L33" s="44"/>
      <c r="M33" s="44"/>
      <c r="N33" s="43"/>
      <c r="O33" s="22">
        <f>SUM(O30:O32)</f>
        <v>2555.7418569328665</v>
      </c>
      <c r="P33" s="42"/>
      <c r="Q33" s="46"/>
      <c r="R33" s="42"/>
      <c r="S33" s="42"/>
      <c r="T33" s="22"/>
      <c r="U33" s="22"/>
      <c r="V33" s="46"/>
      <c r="W33" s="42"/>
      <c r="X33" s="42"/>
      <c r="Y33" s="22"/>
      <c r="Z33" s="22"/>
      <c r="AA33" s="22"/>
      <c r="AB33" s="22"/>
      <c r="AC33" s="22"/>
      <c r="AD33" s="22"/>
      <c r="AE33" s="22"/>
      <c r="AF33" s="22"/>
      <c r="AG33" s="22"/>
      <c r="AH33" s="66"/>
      <c r="AI33" s="42"/>
      <c r="AJ33" s="42"/>
      <c r="AK33" s="22"/>
      <c r="AL33" s="42"/>
      <c r="AM33" s="42"/>
      <c r="AN33" s="42"/>
      <c r="AO33" s="42"/>
      <c r="AP33" s="42"/>
      <c r="AQ33" s="42"/>
      <c r="AR33" s="47"/>
    </row>
    <row r="34" spans="1:45" ht="15" customHeight="1" x14ac:dyDescent="0.2">
      <c r="A34" s="80"/>
      <c r="B34" s="42" t="s">
        <v>55</v>
      </c>
      <c r="C34" s="42"/>
      <c r="D34" s="42" t="s">
        <v>58</v>
      </c>
      <c r="E34" s="42"/>
      <c r="F34" s="42"/>
      <c r="G34" s="42"/>
      <c r="H34" s="42"/>
      <c r="I34" s="42"/>
      <c r="J34" s="42"/>
      <c r="K34" s="42"/>
      <c r="L34" s="42"/>
      <c r="M34" s="42"/>
      <c r="N34" s="42" t="s">
        <v>56</v>
      </c>
      <c r="O34" s="42"/>
      <c r="P34" s="42"/>
      <c r="Q34" s="42"/>
      <c r="R34" s="42"/>
      <c r="S34" s="42"/>
      <c r="T34" s="42"/>
      <c r="U34" s="42"/>
      <c r="V34" s="42" t="s">
        <v>57</v>
      </c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ht="15" customHeight="1" x14ac:dyDescent="0.2">
      <c r="A35" s="8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ht="14.25" x14ac:dyDescent="0.2">
      <c r="A36" s="80"/>
      <c r="B36" s="203" t="s">
        <v>194</v>
      </c>
      <c r="C36" s="70"/>
      <c r="D36" s="70"/>
      <c r="E36" s="70"/>
      <c r="F36" s="70" t="s">
        <v>195</v>
      </c>
      <c r="G36" s="70" t="s">
        <v>3</v>
      </c>
      <c r="H36" s="70" t="s">
        <v>5</v>
      </c>
      <c r="I36" s="70" t="s">
        <v>6</v>
      </c>
      <c r="J36" s="70" t="s">
        <v>196</v>
      </c>
      <c r="K36" s="204" t="s">
        <v>17</v>
      </c>
      <c r="L36" s="42"/>
      <c r="M36" s="205" t="s">
        <v>197</v>
      </c>
      <c r="N36" s="71"/>
      <c r="O36" s="71"/>
      <c r="P36" s="70" t="s">
        <v>3</v>
      </c>
      <c r="Q36" s="70" t="s">
        <v>5</v>
      </c>
      <c r="R36" s="70" t="s">
        <v>6</v>
      </c>
      <c r="S36" s="70" t="s">
        <v>196</v>
      </c>
      <c r="T36" s="71"/>
      <c r="U36" s="204" t="s">
        <v>17</v>
      </c>
      <c r="V36" s="42"/>
      <c r="W36" s="205" t="s">
        <v>198</v>
      </c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206"/>
      <c r="AI36" s="207" t="s">
        <v>345</v>
      </c>
      <c r="AJ36" s="208"/>
      <c r="AK36" s="208"/>
      <c r="AL36" s="229" t="s">
        <v>3</v>
      </c>
      <c r="AM36" s="229" t="s">
        <v>5</v>
      </c>
      <c r="AN36" s="229" t="s">
        <v>6</v>
      </c>
      <c r="AO36" s="71"/>
      <c r="AP36" s="71"/>
      <c r="AQ36" s="111"/>
      <c r="AR36" s="22"/>
      <c r="AS36" s="22"/>
    </row>
    <row r="37" spans="1:45" ht="15" customHeight="1" x14ac:dyDescent="0.2">
      <c r="A37" s="80"/>
      <c r="B37" s="190">
        <v>2007</v>
      </c>
      <c r="C37" s="132" t="s">
        <v>120</v>
      </c>
      <c r="D37" s="187" t="s">
        <v>36</v>
      </c>
      <c r="E37" s="132"/>
      <c r="F37" s="132">
        <v>18</v>
      </c>
      <c r="G37" s="132">
        <v>1</v>
      </c>
      <c r="H37" s="209">
        <f>PRODUCT((F8+G8)/E8)</f>
        <v>0</v>
      </c>
      <c r="I37" s="209">
        <f>PRODUCT(H8/E8)</f>
        <v>0</v>
      </c>
      <c r="J37" s="209">
        <f>PRODUCT(F8+G8+H8)/E8</f>
        <v>0</v>
      </c>
      <c r="K37" s="210">
        <f>PRODUCT(I8/E8)</f>
        <v>0</v>
      </c>
      <c r="L37" s="46"/>
      <c r="M37" s="200" t="s">
        <v>201</v>
      </c>
      <c r="N37" s="132"/>
      <c r="O37" s="132">
        <v>20</v>
      </c>
      <c r="P37" s="211" t="s">
        <v>285</v>
      </c>
      <c r="Q37" s="132"/>
      <c r="R37" s="132"/>
      <c r="S37" s="132"/>
      <c r="T37" s="212"/>
      <c r="U37" s="210"/>
      <c r="V37" s="46"/>
      <c r="W37" s="200" t="s">
        <v>200</v>
      </c>
      <c r="X37" s="199"/>
      <c r="Y37" s="187"/>
      <c r="Z37" s="187"/>
      <c r="AA37" s="187"/>
      <c r="AB37" s="187"/>
      <c r="AC37" s="187"/>
      <c r="AD37" s="187"/>
      <c r="AE37" s="187"/>
      <c r="AF37" s="187"/>
      <c r="AG37" s="188"/>
      <c r="AH37" s="213"/>
      <c r="AI37" s="187" t="s">
        <v>346</v>
      </c>
      <c r="AJ37" s="187"/>
      <c r="AK37" s="187"/>
      <c r="AL37" s="188">
        <v>315</v>
      </c>
      <c r="AM37" s="188">
        <v>41</v>
      </c>
      <c r="AN37" s="188">
        <v>410</v>
      </c>
      <c r="AO37" s="187"/>
      <c r="AP37" s="187"/>
      <c r="AQ37" s="191"/>
      <c r="AR37" s="22"/>
      <c r="AS37" s="22"/>
    </row>
    <row r="38" spans="1:45" ht="15" customHeight="1" x14ac:dyDescent="0.2">
      <c r="A38" s="80"/>
      <c r="B38" s="190">
        <v>2008</v>
      </c>
      <c r="C38" s="132" t="s">
        <v>37</v>
      </c>
      <c r="D38" s="187" t="s">
        <v>36</v>
      </c>
      <c r="E38" s="132"/>
      <c r="F38" s="132">
        <v>19</v>
      </c>
      <c r="G38" s="132">
        <v>6</v>
      </c>
      <c r="H38" s="209">
        <f>PRODUCT((F10+G10)/E10)</f>
        <v>0</v>
      </c>
      <c r="I38" s="209">
        <f>PRODUCT(H10/E10)</f>
        <v>0.5</v>
      </c>
      <c r="J38" s="209">
        <f>PRODUCT(F10+G10+H10)/E10</f>
        <v>0.5</v>
      </c>
      <c r="K38" s="210">
        <f>PRODUCT(I10/E10)</f>
        <v>1.6666666666666667</v>
      </c>
      <c r="L38" s="46"/>
      <c r="M38" s="200" t="s">
        <v>203</v>
      </c>
      <c r="N38" s="132"/>
      <c r="O38" s="132">
        <v>20</v>
      </c>
      <c r="P38" s="211" t="s">
        <v>286</v>
      </c>
      <c r="Q38" s="132"/>
      <c r="R38" s="211" t="s">
        <v>262</v>
      </c>
      <c r="S38" s="211" t="s">
        <v>273</v>
      </c>
      <c r="T38" s="212"/>
      <c r="U38" s="189" t="s">
        <v>240</v>
      </c>
      <c r="V38" s="46"/>
      <c r="W38" s="214" t="s">
        <v>202</v>
      </c>
      <c r="X38" s="199"/>
      <c r="Y38" s="199" t="s">
        <v>236</v>
      </c>
      <c r="Z38" s="215"/>
      <c r="AA38" s="215"/>
      <c r="AB38" s="215"/>
      <c r="AC38" s="215"/>
      <c r="AD38" s="215"/>
      <c r="AE38" s="215"/>
      <c r="AF38" s="215"/>
      <c r="AG38" s="215" t="s">
        <v>237</v>
      </c>
      <c r="AH38" s="191"/>
      <c r="AI38" s="187" t="s">
        <v>347</v>
      </c>
      <c r="AJ38" s="187"/>
      <c r="AK38" s="187"/>
      <c r="AL38" s="188"/>
      <c r="AM38" s="230">
        <f>PRODUCT(AM37/AL37)</f>
        <v>0.13015873015873017</v>
      </c>
      <c r="AN38" s="230">
        <f>PRODUCT(AN37/AL37)</f>
        <v>1.3015873015873016</v>
      </c>
      <c r="AO38" s="187"/>
      <c r="AP38" s="187"/>
      <c r="AQ38" s="191"/>
      <c r="AR38" s="22"/>
      <c r="AS38" s="22"/>
    </row>
    <row r="39" spans="1:45" ht="15" customHeight="1" x14ac:dyDescent="0.2">
      <c r="A39" s="80"/>
      <c r="B39" s="190">
        <v>2009</v>
      </c>
      <c r="C39" s="132" t="s">
        <v>38</v>
      </c>
      <c r="D39" s="187" t="s">
        <v>36</v>
      </c>
      <c r="E39" s="132"/>
      <c r="F39" s="132">
        <v>20</v>
      </c>
      <c r="G39" s="132">
        <v>3</v>
      </c>
      <c r="H39" s="218">
        <f t="shared" ref="H39:H48" si="4">PRODUCT((F12+G12)/E12)</f>
        <v>0.33333333333333331</v>
      </c>
      <c r="I39" s="209">
        <f t="shared" ref="I39:I48" si="5">PRODUCT(H12/E12)</f>
        <v>0</v>
      </c>
      <c r="J39" s="209">
        <f t="shared" ref="J39:J48" si="6">PRODUCT(F12+G12+H12)/E12</f>
        <v>0.33333333333333331</v>
      </c>
      <c r="K39" s="210">
        <f t="shared" ref="K39:K48" si="7">PRODUCT(I12/E12)</f>
        <v>1</v>
      </c>
      <c r="L39" s="46"/>
      <c r="M39" s="200" t="s">
        <v>205</v>
      </c>
      <c r="N39" s="132"/>
      <c r="O39" s="132">
        <v>21</v>
      </c>
      <c r="P39" s="211" t="s">
        <v>287</v>
      </c>
      <c r="Q39" s="211" t="s">
        <v>251</v>
      </c>
      <c r="R39" s="211" t="s">
        <v>263</v>
      </c>
      <c r="S39" s="211" t="s">
        <v>274</v>
      </c>
      <c r="T39" s="212"/>
      <c r="U39" s="189" t="s">
        <v>241</v>
      </c>
      <c r="V39" s="46"/>
      <c r="W39" s="214" t="s">
        <v>204</v>
      </c>
      <c r="X39" s="199"/>
      <c r="Y39" s="199" t="s">
        <v>365</v>
      </c>
      <c r="Z39" s="215"/>
      <c r="AA39" s="215"/>
      <c r="AB39" s="215"/>
      <c r="AC39" s="215"/>
      <c r="AD39" s="215"/>
      <c r="AE39" s="215"/>
      <c r="AF39" s="215"/>
      <c r="AG39" s="215" t="s">
        <v>366</v>
      </c>
      <c r="AH39" s="191"/>
      <c r="AI39" s="187"/>
      <c r="AJ39" s="187"/>
      <c r="AK39" s="187"/>
      <c r="AL39" s="187"/>
      <c r="AM39" s="199"/>
      <c r="AN39" s="187"/>
      <c r="AO39" s="187"/>
      <c r="AP39" s="187"/>
      <c r="AQ39" s="191"/>
      <c r="AR39" s="22"/>
      <c r="AS39" s="22"/>
    </row>
    <row r="40" spans="1:45" ht="15" customHeight="1" x14ac:dyDescent="0.2">
      <c r="A40" s="80"/>
      <c r="B40" s="190">
        <v>2010</v>
      </c>
      <c r="C40" s="132" t="s">
        <v>39</v>
      </c>
      <c r="D40" s="187" t="s">
        <v>36</v>
      </c>
      <c r="E40" s="132"/>
      <c r="F40" s="132">
        <v>21</v>
      </c>
      <c r="G40" s="132">
        <v>26</v>
      </c>
      <c r="H40" s="209">
        <f t="shared" si="4"/>
        <v>0.19230769230769232</v>
      </c>
      <c r="I40" s="209">
        <f t="shared" si="5"/>
        <v>0.61538461538461542</v>
      </c>
      <c r="J40" s="209">
        <f t="shared" si="6"/>
        <v>0.80769230769230771</v>
      </c>
      <c r="K40" s="210">
        <f t="shared" si="7"/>
        <v>2.5384615384615383</v>
      </c>
      <c r="L40" s="46"/>
      <c r="M40" s="200" t="s">
        <v>206</v>
      </c>
      <c r="N40" s="132"/>
      <c r="O40" s="132"/>
      <c r="P40" s="211" t="s">
        <v>288</v>
      </c>
      <c r="Q40" s="211" t="s">
        <v>252</v>
      </c>
      <c r="R40" s="211" t="s">
        <v>264</v>
      </c>
      <c r="S40" s="211" t="s">
        <v>275</v>
      </c>
      <c r="T40" s="212"/>
      <c r="U40" s="189" t="s">
        <v>242</v>
      </c>
      <c r="V40" s="46"/>
      <c r="W40" s="214"/>
      <c r="X40" s="199"/>
      <c r="Y40" s="199"/>
      <c r="Z40" s="187"/>
      <c r="AA40" s="187"/>
      <c r="AB40" s="187"/>
      <c r="AC40" s="199"/>
      <c r="AD40" s="187"/>
      <c r="AE40" s="187"/>
      <c r="AF40" s="187"/>
      <c r="AG40" s="199"/>
      <c r="AH40" s="191"/>
      <c r="AI40" s="187"/>
      <c r="AJ40" s="187"/>
      <c r="AK40" s="187"/>
      <c r="AL40" s="187"/>
      <c r="AM40" s="199"/>
      <c r="AN40" s="187"/>
      <c r="AO40" s="187"/>
      <c r="AP40" s="187"/>
      <c r="AQ40" s="191"/>
      <c r="AR40" s="22"/>
      <c r="AS40" s="22"/>
    </row>
    <row r="41" spans="1:45" ht="15" customHeight="1" x14ac:dyDescent="0.2">
      <c r="A41" s="80"/>
      <c r="B41" s="190">
        <v>2011</v>
      </c>
      <c r="C41" s="132" t="s">
        <v>37</v>
      </c>
      <c r="D41" s="187" t="s">
        <v>36</v>
      </c>
      <c r="E41" s="132"/>
      <c r="F41" s="132">
        <v>22</v>
      </c>
      <c r="G41" s="132">
        <v>26</v>
      </c>
      <c r="H41" s="209">
        <f t="shared" si="4"/>
        <v>7.6923076923076927E-2</v>
      </c>
      <c r="I41" s="209">
        <f t="shared" si="5"/>
        <v>1.3461538461538463</v>
      </c>
      <c r="J41" s="209">
        <f t="shared" si="6"/>
        <v>1.4230769230769231</v>
      </c>
      <c r="K41" s="210">
        <f t="shared" si="7"/>
        <v>3.6923076923076925</v>
      </c>
      <c r="L41" s="46"/>
      <c r="M41" s="200" t="s">
        <v>207</v>
      </c>
      <c r="N41" s="132"/>
      <c r="O41" s="132"/>
      <c r="P41" s="211" t="s">
        <v>289</v>
      </c>
      <c r="Q41" s="211" t="s">
        <v>253</v>
      </c>
      <c r="R41" s="211" t="s">
        <v>265</v>
      </c>
      <c r="S41" s="211" t="s">
        <v>276</v>
      </c>
      <c r="T41" s="212"/>
      <c r="U41" s="189" t="s">
        <v>199</v>
      </c>
      <c r="V41" s="46"/>
      <c r="W41" s="214" t="s">
        <v>210</v>
      </c>
      <c r="X41" s="199"/>
      <c r="Y41" s="199"/>
      <c r="Z41" s="187"/>
      <c r="AA41" s="187"/>
      <c r="AB41" s="187"/>
      <c r="AC41" s="199"/>
      <c r="AD41" s="187"/>
      <c r="AE41" s="187"/>
      <c r="AF41" s="187"/>
      <c r="AG41" s="199"/>
      <c r="AH41" s="191"/>
      <c r="AI41" s="187"/>
      <c r="AJ41" s="187"/>
      <c r="AK41" s="187"/>
      <c r="AL41" s="187"/>
      <c r="AM41" s="199"/>
      <c r="AN41" s="187"/>
      <c r="AO41" s="187"/>
      <c r="AP41" s="187"/>
      <c r="AQ41" s="191"/>
      <c r="AR41" s="22"/>
      <c r="AS41" s="22"/>
    </row>
    <row r="42" spans="1:45" ht="15" customHeight="1" x14ac:dyDescent="0.2">
      <c r="A42" s="80"/>
      <c r="B42" s="190">
        <v>2012</v>
      </c>
      <c r="C42" s="132" t="s">
        <v>63</v>
      </c>
      <c r="D42" s="187" t="s">
        <v>36</v>
      </c>
      <c r="E42" s="132"/>
      <c r="F42" s="132">
        <v>23</v>
      </c>
      <c r="G42" s="132">
        <v>24</v>
      </c>
      <c r="H42" s="209">
        <f t="shared" si="4"/>
        <v>0.16666666666666666</v>
      </c>
      <c r="I42" s="209">
        <f t="shared" si="5"/>
        <v>2.0416666666666665</v>
      </c>
      <c r="J42" s="209">
        <f t="shared" si="6"/>
        <v>2.2083333333333335</v>
      </c>
      <c r="K42" s="210">
        <f t="shared" si="7"/>
        <v>5</v>
      </c>
      <c r="L42" s="46"/>
      <c r="M42" s="200" t="s">
        <v>208</v>
      </c>
      <c r="N42" s="132"/>
      <c r="O42" s="132"/>
      <c r="P42" s="211" t="s">
        <v>290</v>
      </c>
      <c r="Q42" s="211" t="s">
        <v>254</v>
      </c>
      <c r="R42" s="211" t="s">
        <v>266</v>
      </c>
      <c r="S42" s="211" t="s">
        <v>277</v>
      </c>
      <c r="T42" s="212"/>
      <c r="U42" s="189" t="s">
        <v>243</v>
      </c>
      <c r="V42" s="46"/>
      <c r="W42" s="214" t="s">
        <v>202</v>
      </c>
      <c r="X42" s="187"/>
      <c r="Y42" s="216" t="s">
        <v>232</v>
      </c>
      <c r="Z42" s="215"/>
      <c r="AA42" s="215"/>
      <c r="AB42" s="215"/>
      <c r="AC42" s="215"/>
      <c r="AD42" s="215"/>
      <c r="AE42" s="215"/>
      <c r="AF42" s="215"/>
      <c r="AG42" s="216" t="s">
        <v>233</v>
      </c>
      <c r="AH42" s="210">
        <v>1.3245033112582782</v>
      </c>
      <c r="AI42" s="207" t="s">
        <v>348</v>
      </c>
      <c r="AJ42" s="208"/>
      <c r="AK42" s="208"/>
      <c r="AL42" s="229" t="s">
        <v>349</v>
      </c>
      <c r="AM42" s="229" t="s">
        <v>350</v>
      </c>
      <c r="AN42" s="229" t="s">
        <v>351</v>
      </c>
      <c r="AO42" s="229"/>
      <c r="AP42" s="71"/>
      <c r="AQ42" s="111"/>
      <c r="AR42" s="22"/>
      <c r="AS42" s="22"/>
    </row>
    <row r="43" spans="1:45" ht="15" customHeight="1" x14ac:dyDescent="0.2">
      <c r="A43" s="80"/>
      <c r="B43" s="190">
        <v>2013</v>
      </c>
      <c r="C43" s="132" t="s">
        <v>39</v>
      </c>
      <c r="D43" s="187" t="s">
        <v>36</v>
      </c>
      <c r="E43" s="132"/>
      <c r="F43" s="132">
        <v>24</v>
      </c>
      <c r="G43" s="132">
        <v>26</v>
      </c>
      <c r="H43" s="209">
        <f t="shared" si="4"/>
        <v>0</v>
      </c>
      <c r="I43" s="218">
        <f t="shared" si="5"/>
        <v>1.7307692307692308</v>
      </c>
      <c r="J43" s="209">
        <f t="shared" si="6"/>
        <v>1.7307692307692308</v>
      </c>
      <c r="K43" s="210">
        <f t="shared" si="7"/>
        <v>4.5</v>
      </c>
      <c r="L43" s="46"/>
      <c r="M43" s="200" t="s">
        <v>209</v>
      </c>
      <c r="N43" s="132"/>
      <c r="O43" s="132"/>
      <c r="P43" s="211" t="s">
        <v>291</v>
      </c>
      <c r="Q43" s="211" t="s">
        <v>255</v>
      </c>
      <c r="R43" s="211" t="s">
        <v>267</v>
      </c>
      <c r="S43" s="211" t="s">
        <v>278</v>
      </c>
      <c r="T43" s="212"/>
      <c r="U43" s="189" t="s">
        <v>244</v>
      </c>
      <c r="V43" s="46"/>
      <c r="W43" s="214" t="s">
        <v>204</v>
      </c>
      <c r="X43" s="199"/>
      <c r="Y43" s="217" t="s">
        <v>235</v>
      </c>
      <c r="Z43" s="215"/>
      <c r="AA43" s="215"/>
      <c r="AB43" s="215"/>
      <c r="AC43" s="215"/>
      <c r="AD43" s="215"/>
      <c r="AE43" s="215"/>
      <c r="AF43" s="215"/>
      <c r="AG43" s="216" t="s">
        <v>234</v>
      </c>
      <c r="AH43" s="210">
        <v>1.4018691588785046</v>
      </c>
      <c r="AI43" s="187" t="s">
        <v>346</v>
      </c>
      <c r="AJ43" s="187"/>
      <c r="AK43" s="187"/>
      <c r="AL43" s="230">
        <v>0.13</v>
      </c>
      <c r="AM43" s="230">
        <v>0.05</v>
      </c>
      <c r="AN43" s="230">
        <f>PRODUCT(AL43-AM43)</f>
        <v>0.08</v>
      </c>
      <c r="AO43" s="188"/>
      <c r="AP43" s="187"/>
      <c r="AQ43" s="191"/>
      <c r="AR43" s="22"/>
      <c r="AS43" s="22"/>
    </row>
    <row r="44" spans="1:45" ht="15" customHeight="1" x14ac:dyDescent="0.2">
      <c r="A44" s="80"/>
      <c r="B44" s="190">
        <v>2014</v>
      </c>
      <c r="C44" s="132" t="s">
        <v>35</v>
      </c>
      <c r="D44" s="187" t="s">
        <v>36</v>
      </c>
      <c r="E44" s="132"/>
      <c r="F44" s="132">
        <v>25</v>
      </c>
      <c r="G44" s="132">
        <v>28</v>
      </c>
      <c r="H44" s="209">
        <f t="shared" si="4"/>
        <v>3.5714285714285712E-2</v>
      </c>
      <c r="I44" s="209">
        <f t="shared" si="5"/>
        <v>1.3571428571428572</v>
      </c>
      <c r="J44" s="209">
        <f t="shared" si="6"/>
        <v>1.3928571428571428</v>
      </c>
      <c r="K44" s="210">
        <f t="shared" si="7"/>
        <v>3.0714285714285716</v>
      </c>
      <c r="L44" s="46"/>
      <c r="M44" s="200" t="s">
        <v>211</v>
      </c>
      <c r="N44" s="132"/>
      <c r="O44" s="132"/>
      <c r="P44" s="211" t="s">
        <v>292</v>
      </c>
      <c r="Q44" s="211" t="s">
        <v>256</v>
      </c>
      <c r="R44" s="211" t="s">
        <v>268</v>
      </c>
      <c r="S44" s="211" t="s">
        <v>279</v>
      </c>
      <c r="T44" s="212"/>
      <c r="U44" s="189" t="s">
        <v>245</v>
      </c>
      <c r="V44" s="46"/>
      <c r="W44" s="214" t="s">
        <v>367</v>
      </c>
      <c r="X44" s="199"/>
      <c r="Y44" s="217" t="s">
        <v>368</v>
      </c>
      <c r="Z44" s="215"/>
      <c r="AA44" s="215"/>
      <c r="AB44" s="215"/>
      <c r="AC44" s="215"/>
      <c r="AD44" s="215"/>
      <c r="AE44" s="215"/>
      <c r="AF44" s="215"/>
      <c r="AG44" s="216" t="s">
        <v>369</v>
      </c>
      <c r="AH44" s="210">
        <v>1.3</v>
      </c>
      <c r="AI44" s="187"/>
      <c r="AJ44" s="187"/>
      <c r="AK44" s="187"/>
      <c r="AL44" s="187"/>
      <c r="AM44" s="199"/>
      <c r="AN44" s="187"/>
      <c r="AO44" s="187"/>
      <c r="AP44" s="187"/>
      <c r="AQ44" s="191"/>
      <c r="AR44" s="22"/>
      <c r="AS44" s="22"/>
    </row>
    <row r="45" spans="1:45" ht="15" customHeight="1" x14ac:dyDescent="0.2">
      <c r="A45" s="80"/>
      <c r="B45" s="190">
        <v>2015</v>
      </c>
      <c r="C45" s="132" t="s">
        <v>37</v>
      </c>
      <c r="D45" s="187" t="s">
        <v>36</v>
      </c>
      <c r="E45" s="132"/>
      <c r="F45" s="132">
        <v>26</v>
      </c>
      <c r="G45" s="132">
        <v>30</v>
      </c>
      <c r="H45" s="209">
        <f t="shared" si="4"/>
        <v>0.13333333333333333</v>
      </c>
      <c r="I45" s="209">
        <f t="shared" si="5"/>
        <v>1.6333333333333333</v>
      </c>
      <c r="J45" s="209">
        <f t="shared" si="6"/>
        <v>1.7666666666666666</v>
      </c>
      <c r="K45" s="219">
        <f t="shared" si="7"/>
        <v>5.3</v>
      </c>
      <c r="L45" s="46"/>
      <c r="M45" s="200" t="s">
        <v>212</v>
      </c>
      <c r="N45" s="132"/>
      <c r="O45" s="132"/>
      <c r="P45" s="211" t="s">
        <v>293</v>
      </c>
      <c r="Q45" s="211" t="s">
        <v>257</v>
      </c>
      <c r="R45" s="211" t="s">
        <v>269</v>
      </c>
      <c r="S45" s="211" t="s">
        <v>280</v>
      </c>
      <c r="T45" s="212"/>
      <c r="U45" s="189" t="s">
        <v>246</v>
      </c>
      <c r="V45" s="46"/>
      <c r="W45" s="214"/>
      <c r="X45" s="199"/>
      <c r="Y45" s="199"/>
      <c r="Z45" s="187"/>
      <c r="AA45" s="187"/>
      <c r="AB45" s="187"/>
      <c r="AC45" s="199"/>
      <c r="AD45" s="187"/>
      <c r="AE45" s="187"/>
      <c r="AF45" s="187"/>
      <c r="AG45" s="199"/>
      <c r="AH45" s="191"/>
      <c r="AI45" s="187"/>
      <c r="AJ45" s="187"/>
      <c r="AK45" s="187"/>
      <c r="AL45" s="187"/>
      <c r="AM45" s="199"/>
      <c r="AN45" s="187"/>
      <c r="AO45" s="187"/>
      <c r="AP45" s="187"/>
      <c r="AQ45" s="191"/>
      <c r="AR45" s="22"/>
      <c r="AS45" s="22"/>
    </row>
    <row r="46" spans="1:45" ht="15" customHeight="1" x14ac:dyDescent="0.2">
      <c r="A46" s="80"/>
      <c r="B46" s="190">
        <v>2016</v>
      </c>
      <c r="C46" s="132" t="s">
        <v>37</v>
      </c>
      <c r="D46" s="187" t="s">
        <v>36</v>
      </c>
      <c r="E46" s="132"/>
      <c r="F46" s="132">
        <v>27</v>
      </c>
      <c r="G46" s="132">
        <v>27</v>
      </c>
      <c r="H46" s="209">
        <f t="shared" si="4"/>
        <v>0.22222222222222221</v>
      </c>
      <c r="I46" s="209">
        <f t="shared" si="5"/>
        <v>1.5925925925925926</v>
      </c>
      <c r="J46" s="218">
        <f t="shared" si="6"/>
        <v>1.8148148148148149</v>
      </c>
      <c r="K46" s="210">
        <f t="shared" si="7"/>
        <v>4.9629629629629628</v>
      </c>
      <c r="L46" s="46"/>
      <c r="M46" s="200" t="s">
        <v>213</v>
      </c>
      <c r="N46" s="132"/>
      <c r="O46" s="132"/>
      <c r="P46" s="211" t="s">
        <v>294</v>
      </c>
      <c r="Q46" s="211" t="s">
        <v>258</v>
      </c>
      <c r="R46" s="211" t="s">
        <v>270</v>
      </c>
      <c r="S46" s="211" t="s">
        <v>281</v>
      </c>
      <c r="T46" s="212"/>
      <c r="U46" s="189" t="s">
        <v>247</v>
      </c>
      <c r="V46" s="46"/>
      <c r="W46" s="200" t="s">
        <v>214</v>
      </c>
      <c r="X46" s="199"/>
      <c r="Y46" s="199"/>
      <c r="Z46" s="187"/>
      <c r="AA46" s="187"/>
      <c r="AB46" s="187"/>
      <c r="AC46" s="199"/>
      <c r="AD46" s="187"/>
      <c r="AE46" s="187"/>
      <c r="AF46" s="187"/>
      <c r="AG46" s="199"/>
      <c r="AH46" s="191"/>
      <c r="AI46" s="187"/>
      <c r="AJ46" s="187"/>
      <c r="AK46" s="187"/>
      <c r="AL46" s="187"/>
      <c r="AM46" s="199"/>
      <c r="AN46" s="187"/>
      <c r="AO46" s="187"/>
      <c r="AP46" s="187"/>
      <c r="AQ46" s="191"/>
      <c r="AR46" s="22"/>
      <c r="AS46" s="22"/>
    </row>
    <row r="47" spans="1:45" ht="15" customHeight="1" x14ac:dyDescent="0.2">
      <c r="A47" s="80"/>
      <c r="B47" s="190">
        <v>2017</v>
      </c>
      <c r="C47" s="132" t="s">
        <v>38</v>
      </c>
      <c r="D47" s="187" t="s">
        <v>36</v>
      </c>
      <c r="E47" s="132"/>
      <c r="F47" s="132">
        <v>28</v>
      </c>
      <c r="G47" s="132">
        <v>32</v>
      </c>
      <c r="H47" s="209">
        <f t="shared" si="4"/>
        <v>3.125E-2</v>
      </c>
      <c r="I47" s="209">
        <f t="shared" si="5"/>
        <v>1.28125</v>
      </c>
      <c r="J47" s="209">
        <f t="shared" si="6"/>
        <v>1.3125</v>
      </c>
      <c r="K47" s="210">
        <f t="shared" si="7"/>
        <v>2.5</v>
      </c>
      <c r="L47" s="46"/>
      <c r="M47" s="200" t="s">
        <v>215</v>
      </c>
      <c r="N47" s="132"/>
      <c r="O47" s="132"/>
      <c r="P47" s="211" t="s">
        <v>295</v>
      </c>
      <c r="Q47" s="211" t="s">
        <v>259</v>
      </c>
      <c r="R47" s="211" t="s">
        <v>271</v>
      </c>
      <c r="S47" s="211" t="s">
        <v>282</v>
      </c>
      <c r="T47" s="212"/>
      <c r="U47" s="189" t="s">
        <v>248</v>
      </c>
      <c r="V47" s="46"/>
      <c r="W47" s="190">
        <v>1000</v>
      </c>
      <c r="X47" s="199"/>
      <c r="Y47" s="215" t="s">
        <v>230</v>
      </c>
      <c r="Z47" s="215"/>
      <c r="AA47" s="215"/>
      <c r="AB47" s="215"/>
      <c r="AC47" s="215"/>
      <c r="AD47" s="215"/>
      <c r="AE47" s="215"/>
      <c r="AF47" s="215"/>
      <c r="AG47" s="215" t="s">
        <v>231</v>
      </c>
      <c r="AH47" s="210">
        <v>3.90625</v>
      </c>
      <c r="AI47" s="207" t="s">
        <v>352</v>
      </c>
      <c r="AJ47" s="208"/>
      <c r="AK47" s="208"/>
      <c r="AL47" s="229" t="s">
        <v>349</v>
      </c>
      <c r="AM47" s="229" t="s">
        <v>350</v>
      </c>
      <c r="AN47" s="229" t="s">
        <v>351</v>
      </c>
      <c r="AO47" s="229"/>
      <c r="AP47" s="71"/>
      <c r="AQ47" s="111"/>
      <c r="AR47" s="22"/>
      <c r="AS47" s="22"/>
    </row>
    <row r="48" spans="1:45" ht="15" customHeight="1" x14ac:dyDescent="0.2">
      <c r="A48" s="80"/>
      <c r="B48" s="190">
        <v>2018</v>
      </c>
      <c r="C48" s="132" t="s">
        <v>173</v>
      </c>
      <c r="D48" s="187" t="s">
        <v>36</v>
      </c>
      <c r="E48" s="132"/>
      <c r="F48" s="132">
        <v>29</v>
      </c>
      <c r="G48" s="132">
        <v>32</v>
      </c>
      <c r="H48" s="209">
        <f t="shared" si="4"/>
        <v>0.25</v>
      </c>
      <c r="I48" s="209">
        <f t="shared" si="5"/>
        <v>1.28125</v>
      </c>
      <c r="J48" s="209">
        <f t="shared" si="6"/>
        <v>1.53125</v>
      </c>
      <c r="K48" s="210">
        <f t="shared" si="7"/>
        <v>5.1875</v>
      </c>
      <c r="L48" s="46"/>
      <c r="M48" s="200" t="s">
        <v>216</v>
      </c>
      <c r="N48" s="132"/>
      <c r="O48" s="132"/>
      <c r="P48" s="211" t="s">
        <v>296</v>
      </c>
      <c r="Q48" s="211" t="s">
        <v>260</v>
      </c>
      <c r="R48" s="211" t="s">
        <v>272</v>
      </c>
      <c r="S48" s="211" t="s">
        <v>283</v>
      </c>
      <c r="T48" s="212"/>
      <c r="U48" s="189" t="s">
        <v>249</v>
      </c>
      <c r="V48" s="46"/>
      <c r="W48" s="214"/>
      <c r="X48" s="199"/>
      <c r="Y48" s="199"/>
      <c r="Z48" s="187"/>
      <c r="AA48" s="187"/>
      <c r="AB48" s="187"/>
      <c r="AC48" s="199"/>
      <c r="AD48" s="187"/>
      <c r="AE48" s="187"/>
      <c r="AF48" s="187"/>
      <c r="AG48" s="199"/>
      <c r="AH48" s="191"/>
      <c r="AI48" s="187" t="s">
        <v>346</v>
      </c>
      <c r="AJ48" s="187"/>
      <c r="AK48" s="187"/>
      <c r="AL48" s="230">
        <v>1.33</v>
      </c>
      <c r="AM48" s="230">
        <v>0.82</v>
      </c>
      <c r="AN48" s="230">
        <f>PRODUCT(AL48-AM48)</f>
        <v>0.51000000000000012</v>
      </c>
      <c r="AO48" s="188"/>
      <c r="AP48" s="187"/>
      <c r="AQ48" s="191"/>
      <c r="AR48" s="22"/>
      <c r="AS48" s="22"/>
    </row>
    <row r="49" spans="1:45" ht="15" customHeight="1" x14ac:dyDescent="0.2">
      <c r="A49" s="80"/>
      <c r="B49" s="190">
        <v>2019</v>
      </c>
      <c r="C49" s="132" t="s">
        <v>39</v>
      </c>
      <c r="D49" s="187" t="s">
        <v>36</v>
      </c>
      <c r="E49" s="132"/>
      <c r="F49" s="132">
        <v>30</v>
      </c>
      <c r="G49" s="132">
        <v>30</v>
      </c>
      <c r="H49" s="209">
        <f t="shared" ref="H49" si="8">PRODUCT((F23+G23)/E23)</f>
        <v>0.16666666666666666</v>
      </c>
      <c r="I49" s="209">
        <f t="shared" ref="I49" si="9">PRODUCT(H23/E23)</f>
        <v>1</v>
      </c>
      <c r="J49" s="209">
        <f t="shared" ref="J49" si="10">PRODUCT(F23+G23+H23)/E23</f>
        <v>1.1666666666666667</v>
      </c>
      <c r="K49" s="210">
        <f t="shared" ref="K49" si="11">PRODUCT(I23/E23)</f>
        <v>3.0833333333333335</v>
      </c>
      <c r="L49" s="46"/>
      <c r="M49" s="200" t="s">
        <v>238</v>
      </c>
      <c r="N49" s="132"/>
      <c r="O49" s="132"/>
      <c r="P49" s="211" t="s">
        <v>297</v>
      </c>
      <c r="Q49" s="211" t="s">
        <v>261</v>
      </c>
      <c r="R49" s="211" t="s">
        <v>192</v>
      </c>
      <c r="S49" s="211" t="s">
        <v>284</v>
      </c>
      <c r="T49" s="212"/>
      <c r="U49" s="189" t="s">
        <v>250</v>
      </c>
      <c r="V49" s="46"/>
      <c r="W49" s="214"/>
      <c r="X49" s="199"/>
      <c r="Y49" s="199"/>
      <c r="Z49" s="187"/>
      <c r="AA49" s="187"/>
      <c r="AB49" s="187"/>
      <c r="AC49" s="199"/>
      <c r="AD49" s="187"/>
      <c r="AE49" s="187"/>
      <c r="AF49" s="187"/>
      <c r="AG49" s="199"/>
      <c r="AH49" s="191"/>
      <c r="AI49" s="187"/>
      <c r="AJ49" s="187"/>
      <c r="AK49" s="187"/>
      <c r="AL49" s="187"/>
      <c r="AM49" s="199"/>
      <c r="AN49" s="187"/>
      <c r="AO49" s="187"/>
      <c r="AP49" s="187"/>
      <c r="AQ49" s="191"/>
      <c r="AR49" s="22"/>
      <c r="AS49" s="22"/>
    </row>
    <row r="50" spans="1:45" ht="15" customHeight="1" x14ac:dyDescent="0.2">
      <c r="A50" s="80"/>
      <c r="B50" s="190">
        <v>2020</v>
      </c>
      <c r="C50" s="132" t="s">
        <v>63</v>
      </c>
      <c r="D50" s="187" t="s">
        <v>36</v>
      </c>
      <c r="E50" s="132"/>
      <c r="F50" s="132">
        <v>31</v>
      </c>
      <c r="G50" s="132">
        <v>24</v>
      </c>
      <c r="H50" s="209">
        <f t="shared" ref="H50" si="12">PRODUCT((F24+G24)/E24)</f>
        <v>0.13015873015873017</v>
      </c>
      <c r="I50" s="209">
        <f t="shared" ref="I50" si="13">PRODUCT(H24/E24)</f>
        <v>1.3015873015873016</v>
      </c>
      <c r="J50" s="209">
        <f t="shared" ref="J50" si="14">PRODUCT(F24+G24+H24)/E24</f>
        <v>1.4317460317460318</v>
      </c>
      <c r="K50" s="210">
        <f t="shared" ref="K50" si="15">PRODUCT(I24/E24)</f>
        <v>3.8317460317460319</v>
      </c>
      <c r="L50" s="46"/>
      <c r="M50" s="200" t="s">
        <v>370</v>
      </c>
      <c r="N50" s="132"/>
      <c r="O50" s="132"/>
      <c r="P50" s="107" t="s">
        <v>371</v>
      </c>
      <c r="Q50" s="218" t="s">
        <v>372</v>
      </c>
      <c r="R50" s="218" t="s">
        <v>363</v>
      </c>
      <c r="S50" s="218" t="s">
        <v>373</v>
      </c>
      <c r="T50" s="218"/>
      <c r="U50" s="219" t="s">
        <v>374</v>
      </c>
      <c r="V50" s="46"/>
      <c r="W50" s="214"/>
      <c r="X50" s="199"/>
      <c r="Y50" s="199"/>
      <c r="Z50" s="187"/>
      <c r="AA50" s="187"/>
      <c r="AB50" s="187"/>
      <c r="AC50" s="199"/>
      <c r="AD50" s="187"/>
      <c r="AE50" s="187"/>
      <c r="AF50" s="187"/>
      <c r="AG50" s="199"/>
      <c r="AH50" s="191"/>
      <c r="AI50" s="187"/>
      <c r="AJ50" s="187"/>
      <c r="AK50" s="187"/>
      <c r="AL50" s="187"/>
      <c r="AM50" s="199"/>
      <c r="AN50" s="187"/>
      <c r="AO50" s="187"/>
      <c r="AP50" s="187"/>
      <c r="AQ50" s="191"/>
      <c r="AR50" s="22"/>
      <c r="AS50" s="22"/>
    </row>
    <row r="51" spans="1:45" ht="15" customHeight="1" x14ac:dyDescent="0.2">
      <c r="A51" s="80"/>
      <c r="B51" s="190"/>
      <c r="C51" s="132"/>
      <c r="D51" s="187"/>
      <c r="E51" s="132"/>
      <c r="F51" s="132"/>
      <c r="G51" s="132"/>
      <c r="H51" s="209"/>
      <c r="I51" s="209"/>
      <c r="J51" s="209"/>
      <c r="K51" s="210"/>
      <c r="L51" s="46"/>
      <c r="M51" s="200"/>
      <c r="N51" s="132"/>
      <c r="O51" s="132"/>
      <c r="P51" s="132"/>
      <c r="Q51" s="132"/>
      <c r="R51" s="209"/>
      <c r="S51" s="209"/>
      <c r="T51" s="209"/>
      <c r="U51" s="210"/>
      <c r="V51" s="46"/>
      <c r="W51" s="214"/>
      <c r="X51" s="199"/>
      <c r="Y51" s="199"/>
      <c r="Z51" s="187"/>
      <c r="AA51" s="187"/>
      <c r="AB51" s="187"/>
      <c r="AC51" s="199"/>
      <c r="AD51" s="187"/>
      <c r="AE51" s="187"/>
      <c r="AF51" s="187"/>
      <c r="AG51" s="199"/>
      <c r="AH51" s="191"/>
      <c r="AI51" s="187"/>
      <c r="AJ51" s="187"/>
      <c r="AK51" s="187"/>
      <c r="AL51" s="187"/>
      <c r="AM51" s="199"/>
      <c r="AN51" s="187"/>
      <c r="AO51" s="187"/>
      <c r="AP51" s="187"/>
      <c r="AQ51" s="191"/>
      <c r="AR51" s="22"/>
      <c r="AS51" s="22"/>
    </row>
    <row r="52" spans="1:45" ht="15" customHeight="1" x14ac:dyDescent="0.2">
      <c r="A52" s="80"/>
      <c r="B52" s="203" t="s">
        <v>353</v>
      </c>
      <c r="C52" s="70"/>
      <c r="D52" s="71"/>
      <c r="E52" s="70"/>
      <c r="F52" s="70"/>
      <c r="G52" s="70"/>
      <c r="H52" s="231"/>
      <c r="I52" s="231"/>
      <c r="J52" s="231"/>
      <c r="K52" s="232"/>
      <c r="L52" s="46"/>
      <c r="M52" s="203" t="s">
        <v>354</v>
      </c>
      <c r="N52" s="70"/>
      <c r="O52" s="71"/>
      <c r="P52" s="70"/>
      <c r="Q52" s="70"/>
      <c r="R52" s="70"/>
      <c r="S52" s="231"/>
      <c r="T52" s="231"/>
      <c r="U52" s="232"/>
      <c r="V52" s="46"/>
      <c r="W52" s="214"/>
      <c r="X52" s="199"/>
      <c r="Y52" s="199"/>
      <c r="Z52" s="187"/>
      <c r="AA52" s="187"/>
      <c r="AB52" s="187"/>
      <c r="AC52" s="199"/>
      <c r="AD52" s="187"/>
      <c r="AE52" s="187"/>
      <c r="AF52" s="187"/>
      <c r="AG52" s="199"/>
      <c r="AH52" s="191"/>
      <c r="AI52" s="187"/>
      <c r="AJ52" s="187"/>
      <c r="AK52" s="187"/>
      <c r="AL52" s="187"/>
      <c r="AM52" s="199"/>
      <c r="AN52" s="187"/>
      <c r="AO52" s="187"/>
      <c r="AP52" s="187"/>
      <c r="AQ52" s="191"/>
      <c r="AR52" s="22"/>
      <c r="AS52" s="22"/>
    </row>
    <row r="53" spans="1:45" ht="15" customHeight="1" x14ac:dyDescent="0.2">
      <c r="A53" s="80"/>
      <c r="B53" s="200">
        <v>4638</v>
      </c>
      <c r="C53" s="215" t="s">
        <v>361</v>
      </c>
      <c r="D53" s="187"/>
      <c r="E53" s="132"/>
      <c r="F53" s="132"/>
      <c r="G53" s="132"/>
      <c r="H53" s="209"/>
      <c r="I53" s="209"/>
      <c r="J53" s="209"/>
      <c r="K53" s="210"/>
      <c r="L53" s="46"/>
      <c r="M53" s="200"/>
      <c r="N53" s="215"/>
      <c r="O53" s="132"/>
      <c r="P53" s="132"/>
      <c r="Q53" s="132"/>
      <c r="R53" s="132"/>
      <c r="S53" s="132"/>
      <c r="T53" s="209"/>
      <c r="U53" s="210"/>
      <c r="V53" s="46"/>
      <c r="W53" s="214"/>
      <c r="X53" s="199"/>
      <c r="Y53" s="199"/>
      <c r="Z53" s="187"/>
      <c r="AA53" s="187"/>
      <c r="AB53" s="187"/>
      <c r="AC53" s="199"/>
      <c r="AD53" s="187"/>
      <c r="AE53" s="187"/>
      <c r="AF53" s="187"/>
      <c r="AG53" s="199"/>
      <c r="AH53" s="191"/>
      <c r="AI53" s="187"/>
      <c r="AJ53" s="187"/>
      <c r="AK53" s="187"/>
      <c r="AL53" s="187"/>
      <c r="AM53" s="199"/>
      <c r="AN53" s="187"/>
      <c r="AO53" s="187"/>
      <c r="AP53" s="187"/>
      <c r="AQ53" s="191"/>
      <c r="AR53" s="22"/>
      <c r="AS53" s="22"/>
    </row>
    <row r="54" spans="1:45" ht="15" customHeight="1" x14ac:dyDescent="0.2">
      <c r="A54" s="80"/>
      <c r="B54" s="190"/>
      <c r="C54" s="132"/>
      <c r="D54" s="187"/>
      <c r="E54" s="132"/>
      <c r="F54" s="132"/>
      <c r="G54" s="132"/>
      <c r="H54" s="209"/>
      <c r="I54" s="209"/>
      <c r="J54" s="209"/>
      <c r="K54" s="210"/>
      <c r="L54" s="46"/>
      <c r="M54" s="200"/>
      <c r="N54" s="215"/>
      <c r="O54" s="132"/>
      <c r="P54" s="132"/>
      <c r="Q54" s="132"/>
      <c r="R54" s="132"/>
      <c r="S54" s="132"/>
      <c r="T54" s="209"/>
      <c r="U54" s="210"/>
      <c r="V54" s="46"/>
      <c r="W54" s="214"/>
      <c r="X54" s="199"/>
      <c r="Y54" s="199"/>
      <c r="Z54" s="187"/>
      <c r="AA54" s="187"/>
      <c r="AB54" s="187"/>
      <c r="AC54" s="199"/>
      <c r="AD54" s="187"/>
      <c r="AE54" s="187"/>
      <c r="AF54" s="187"/>
      <c r="AG54" s="199"/>
      <c r="AH54" s="191"/>
      <c r="AI54" s="187"/>
      <c r="AJ54" s="187"/>
      <c r="AK54" s="187"/>
      <c r="AL54" s="187"/>
      <c r="AM54" s="199"/>
      <c r="AN54" s="187"/>
      <c r="AO54" s="187"/>
      <c r="AP54" s="187"/>
      <c r="AQ54" s="191"/>
      <c r="AR54" s="22"/>
      <c r="AS54" s="22"/>
    </row>
    <row r="55" spans="1:45" ht="15" customHeight="1" x14ac:dyDescent="0.2">
      <c r="A55" s="80"/>
      <c r="B55" s="203" t="s">
        <v>355</v>
      </c>
      <c r="C55" s="70"/>
      <c r="D55" s="71"/>
      <c r="E55" s="70"/>
      <c r="F55" s="70"/>
      <c r="G55" s="70"/>
      <c r="H55" s="231"/>
      <c r="I55" s="231"/>
      <c r="J55" s="231"/>
      <c r="K55" s="232"/>
      <c r="L55" s="46"/>
      <c r="M55" s="200"/>
      <c r="N55" s="215"/>
      <c r="O55" s="132"/>
      <c r="P55" s="132"/>
      <c r="Q55" s="132"/>
      <c r="R55" s="132"/>
      <c r="S55" s="132"/>
      <c r="T55" s="209"/>
      <c r="U55" s="210"/>
      <c r="V55" s="46"/>
      <c r="W55" s="214"/>
      <c r="X55" s="199"/>
      <c r="Y55" s="199"/>
      <c r="Z55" s="187"/>
      <c r="AA55" s="187"/>
      <c r="AB55" s="187"/>
      <c r="AC55" s="199"/>
      <c r="AD55" s="187"/>
      <c r="AE55" s="187"/>
      <c r="AF55" s="187"/>
      <c r="AG55" s="199"/>
      <c r="AH55" s="191"/>
      <c r="AI55" s="187"/>
      <c r="AJ55" s="187"/>
      <c r="AK55" s="187"/>
      <c r="AL55" s="187"/>
      <c r="AM55" s="199"/>
      <c r="AN55" s="187"/>
      <c r="AO55" s="187"/>
      <c r="AP55" s="187"/>
      <c r="AQ55" s="191"/>
      <c r="AR55" s="22"/>
      <c r="AS55" s="22"/>
    </row>
    <row r="56" spans="1:45" ht="15" customHeight="1" x14ac:dyDescent="0.2">
      <c r="A56" s="80"/>
      <c r="B56" s="200">
        <v>4540</v>
      </c>
      <c r="C56" s="215" t="s">
        <v>360</v>
      </c>
      <c r="D56" s="187"/>
      <c r="E56" s="132"/>
      <c r="F56" s="132"/>
      <c r="G56" s="132"/>
      <c r="H56" s="209"/>
      <c r="I56" s="209"/>
      <c r="J56" s="209"/>
      <c r="K56" s="210"/>
      <c r="L56" s="46"/>
      <c r="M56" s="200"/>
      <c r="N56" s="187"/>
      <c r="O56" s="132"/>
      <c r="P56" s="132"/>
      <c r="Q56" s="132"/>
      <c r="R56" s="132"/>
      <c r="S56" s="132"/>
      <c r="T56" s="209"/>
      <c r="U56" s="210"/>
      <c r="V56" s="46"/>
      <c r="W56" s="214"/>
      <c r="X56" s="199"/>
      <c r="Y56" s="199"/>
      <c r="Z56" s="187"/>
      <c r="AA56" s="187"/>
      <c r="AB56" s="187"/>
      <c r="AC56" s="199"/>
      <c r="AD56" s="187"/>
      <c r="AE56" s="187"/>
      <c r="AF56" s="187"/>
      <c r="AG56" s="199"/>
      <c r="AH56" s="191"/>
      <c r="AI56" s="187"/>
      <c r="AJ56" s="187"/>
      <c r="AK56" s="187"/>
      <c r="AL56" s="187"/>
      <c r="AM56" s="199"/>
      <c r="AN56" s="187"/>
      <c r="AO56" s="187"/>
      <c r="AP56" s="187"/>
      <c r="AQ56" s="191"/>
      <c r="AR56" s="22"/>
      <c r="AS56" s="22"/>
    </row>
    <row r="57" spans="1:45" ht="15" customHeight="1" x14ac:dyDescent="0.2">
      <c r="A57" s="80"/>
      <c r="B57" s="190"/>
      <c r="C57" s="132"/>
      <c r="D57" s="187"/>
      <c r="E57" s="132"/>
      <c r="F57" s="132"/>
      <c r="G57" s="132"/>
      <c r="H57" s="209"/>
      <c r="I57" s="209"/>
      <c r="J57" s="209"/>
      <c r="K57" s="210"/>
      <c r="L57" s="46"/>
      <c r="M57" s="200"/>
      <c r="N57" s="132"/>
      <c r="O57" s="132"/>
      <c r="P57" s="132"/>
      <c r="Q57" s="132"/>
      <c r="R57" s="132"/>
      <c r="S57" s="132"/>
      <c r="T57" s="132"/>
      <c r="U57" s="210"/>
      <c r="V57" s="46"/>
      <c r="W57" s="214"/>
      <c r="X57" s="199"/>
      <c r="Y57" s="199"/>
      <c r="Z57" s="187"/>
      <c r="AA57" s="187"/>
      <c r="AB57" s="187"/>
      <c r="AC57" s="199"/>
      <c r="AD57" s="187"/>
      <c r="AE57" s="187"/>
      <c r="AF57" s="187"/>
      <c r="AG57" s="199"/>
      <c r="AH57" s="191"/>
      <c r="AI57" s="187"/>
      <c r="AJ57" s="187"/>
      <c r="AK57" s="187"/>
      <c r="AL57" s="187"/>
      <c r="AM57" s="199"/>
      <c r="AN57" s="187"/>
      <c r="AO57" s="187"/>
      <c r="AP57" s="187"/>
      <c r="AQ57" s="191"/>
      <c r="AR57" s="22"/>
      <c r="AS57" s="22"/>
    </row>
    <row r="58" spans="1:45" ht="15" customHeight="1" x14ac:dyDescent="0.2">
      <c r="A58" s="80"/>
      <c r="B58" s="233" t="s">
        <v>356</v>
      </c>
      <c r="C58" s="208" t="s">
        <v>357</v>
      </c>
      <c r="D58" s="208"/>
      <c r="E58" s="70" t="s">
        <v>3</v>
      </c>
      <c r="F58" s="70"/>
      <c r="G58" s="70" t="s">
        <v>358</v>
      </c>
      <c r="H58" s="231"/>
      <c r="I58" s="234" t="s">
        <v>359</v>
      </c>
      <c r="J58" s="231"/>
      <c r="K58" s="232"/>
      <c r="L58" s="46"/>
      <c r="M58" s="200"/>
      <c r="N58" s="132"/>
      <c r="O58" s="132"/>
      <c r="P58" s="132"/>
      <c r="Q58" s="132"/>
      <c r="R58" s="132"/>
      <c r="S58" s="132"/>
      <c r="T58" s="132"/>
      <c r="U58" s="210"/>
      <c r="V58" s="46"/>
      <c r="W58" s="214"/>
      <c r="X58" s="199"/>
      <c r="Y58" s="199"/>
      <c r="Z58" s="187"/>
      <c r="AA58" s="187"/>
      <c r="AB58" s="187"/>
      <c r="AC58" s="199"/>
      <c r="AD58" s="187"/>
      <c r="AE58" s="187"/>
      <c r="AF58" s="187"/>
      <c r="AG58" s="199"/>
      <c r="AH58" s="191"/>
      <c r="AI58" s="187"/>
      <c r="AJ58" s="187"/>
      <c r="AK58" s="187"/>
      <c r="AL58" s="187"/>
      <c r="AM58" s="199"/>
      <c r="AN58" s="187"/>
      <c r="AO58" s="187"/>
      <c r="AP58" s="187"/>
      <c r="AQ58" s="191"/>
      <c r="AR58" s="22"/>
      <c r="AS58" s="22"/>
    </row>
    <row r="59" spans="1:45" ht="15" customHeight="1" x14ac:dyDescent="0.2">
      <c r="A59" s="80"/>
      <c r="B59" s="235"/>
      <c r="C59" s="236" t="s">
        <v>376</v>
      </c>
      <c r="D59" s="132"/>
      <c r="E59" s="132">
        <v>359</v>
      </c>
      <c r="F59" s="132"/>
      <c r="G59" s="132">
        <v>1465</v>
      </c>
      <c r="H59" s="132"/>
      <c r="I59" s="209"/>
      <c r="J59" s="209"/>
      <c r="K59" s="210"/>
      <c r="L59" s="46"/>
      <c r="M59" s="200"/>
      <c r="N59" s="132"/>
      <c r="O59" s="132"/>
      <c r="P59" s="132"/>
      <c r="Q59" s="132"/>
      <c r="R59" s="132"/>
      <c r="S59" s="132"/>
      <c r="T59" s="132"/>
      <c r="U59" s="210"/>
      <c r="V59" s="46"/>
      <c r="W59" s="214"/>
      <c r="X59" s="199"/>
      <c r="Y59" s="199"/>
      <c r="Z59" s="187"/>
      <c r="AA59" s="187"/>
      <c r="AB59" s="187"/>
      <c r="AC59" s="199"/>
      <c r="AD59" s="187"/>
      <c r="AE59" s="187"/>
      <c r="AF59" s="187"/>
      <c r="AG59" s="199"/>
      <c r="AH59" s="191"/>
      <c r="AI59" s="187"/>
      <c r="AJ59" s="187"/>
      <c r="AK59" s="187"/>
      <c r="AL59" s="187"/>
      <c r="AM59" s="199"/>
      <c r="AN59" s="187"/>
      <c r="AO59" s="187"/>
      <c r="AP59" s="187"/>
      <c r="AQ59" s="191"/>
      <c r="AR59" s="22"/>
      <c r="AS59" s="22"/>
    </row>
    <row r="60" spans="1:45" s="7" customFormat="1" ht="15" customHeight="1" x14ac:dyDescent="0.25">
      <c r="A60" s="8"/>
      <c r="B60" s="192"/>
      <c r="C60" s="194"/>
      <c r="D60" s="194"/>
      <c r="E60" s="194"/>
      <c r="F60" s="194"/>
      <c r="G60" s="194"/>
      <c r="H60" s="220"/>
      <c r="I60" s="220"/>
      <c r="J60" s="220"/>
      <c r="K60" s="221"/>
      <c r="L60" s="46"/>
      <c r="M60" s="192"/>
      <c r="N60" s="194"/>
      <c r="O60" s="194"/>
      <c r="P60" s="194"/>
      <c r="Q60" s="194"/>
      <c r="R60" s="194"/>
      <c r="S60" s="194"/>
      <c r="T60" s="194"/>
      <c r="U60" s="221"/>
      <c r="V60" s="46"/>
      <c r="W60" s="192"/>
      <c r="X60" s="194"/>
      <c r="Y60" s="194"/>
      <c r="Z60" s="194"/>
      <c r="AA60" s="194"/>
      <c r="AB60" s="194"/>
      <c r="AC60" s="194"/>
      <c r="AD60" s="194"/>
      <c r="AE60" s="194"/>
      <c r="AF60" s="220"/>
      <c r="AG60" s="220"/>
      <c r="AH60" s="221"/>
      <c r="AI60" s="194"/>
      <c r="AJ60" s="194"/>
      <c r="AK60" s="194"/>
      <c r="AL60" s="194"/>
      <c r="AM60" s="194"/>
      <c r="AN60" s="194"/>
      <c r="AO60" s="194"/>
      <c r="AP60" s="194"/>
      <c r="AQ60" s="197"/>
      <c r="AR60" s="42"/>
      <c r="AS60" s="47"/>
    </row>
    <row r="61" spans="1:45" s="7" customFormat="1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222"/>
      <c r="AG61" s="223"/>
      <c r="AH61" s="223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7"/>
    </row>
    <row r="62" spans="1:45" ht="15" customHeight="1" x14ac:dyDescent="0.2">
      <c r="A62" s="80"/>
      <c r="B62" s="203" t="s">
        <v>217</v>
      </c>
      <c r="C62" s="70"/>
      <c r="D62" s="70"/>
      <c r="E62" s="70"/>
      <c r="F62" s="70" t="s">
        <v>195</v>
      </c>
      <c r="G62" s="70" t="s">
        <v>3</v>
      </c>
      <c r="H62" s="70" t="s">
        <v>5</v>
      </c>
      <c r="I62" s="70" t="s">
        <v>6</v>
      </c>
      <c r="J62" s="70" t="s">
        <v>196</v>
      </c>
      <c r="K62" s="204" t="s">
        <v>17</v>
      </c>
      <c r="L62" s="42"/>
      <c r="M62" s="205" t="s">
        <v>197</v>
      </c>
      <c r="N62" s="71"/>
      <c r="O62" s="71"/>
      <c r="P62" s="70" t="s">
        <v>3</v>
      </c>
      <c r="Q62" s="70" t="s">
        <v>5</v>
      </c>
      <c r="R62" s="70" t="s">
        <v>6</v>
      </c>
      <c r="S62" s="70" t="s">
        <v>196</v>
      </c>
      <c r="T62" s="71"/>
      <c r="U62" s="204" t="s">
        <v>17</v>
      </c>
      <c r="V62" s="42"/>
      <c r="W62" s="205" t="s">
        <v>218</v>
      </c>
      <c r="X62" s="71"/>
      <c r="Y62" s="71"/>
      <c r="Z62" s="71"/>
      <c r="AA62" s="71"/>
      <c r="AB62" s="71"/>
      <c r="AC62" s="71"/>
      <c r="AD62" s="71"/>
      <c r="AE62" s="71"/>
      <c r="AF62" s="224"/>
      <c r="AG62" s="224"/>
      <c r="AH62" s="225"/>
      <c r="AI62" s="207" t="s">
        <v>345</v>
      </c>
      <c r="AJ62" s="208"/>
      <c r="AK62" s="208"/>
      <c r="AL62" s="229" t="s">
        <v>3</v>
      </c>
      <c r="AM62" s="229" t="s">
        <v>5</v>
      </c>
      <c r="AN62" s="229" t="s">
        <v>6</v>
      </c>
      <c r="AO62" s="71"/>
      <c r="AP62" s="71"/>
      <c r="AQ62" s="111"/>
      <c r="AR62" s="22"/>
      <c r="AS62" s="22"/>
    </row>
    <row r="63" spans="1:45" ht="15" customHeight="1" x14ac:dyDescent="0.2">
      <c r="A63" s="80"/>
      <c r="B63" s="190">
        <v>2008</v>
      </c>
      <c r="C63" s="132" t="s">
        <v>37</v>
      </c>
      <c r="D63" s="187" t="s">
        <v>36</v>
      </c>
      <c r="E63" s="132"/>
      <c r="F63" s="132">
        <v>19</v>
      </c>
      <c r="G63" s="132">
        <v>7</v>
      </c>
      <c r="H63" s="209">
        <f>PRODUCT((V10+W10)/U10)</f>
        <v>0</v>
      </c>
      <c r="I63" s="209">
        <f>PRODUCT(X10/U10)</f>
        <v>0.8571428571428571</v>
      </c>
      <c r="J63" s="209">
        <f>PRODUCT(V10+W10+X10)/U10</f>
        <v>0.8571428571428571</v>
      </c>
      <c r="K63" s="210">
        <f>PRODUCT(Y10/U10)</f>
        <v>1.4285714285714286</v>
      </c>
      <c r="L63" s="46"/>
      <c r="M63" s="200" t="s">
        <v>219</v>
      </c>
      <c r="N63" s="132"/>
      <c r="O63" s="132">
        <v>20</v>
      </c>
      <c r="P63" s="132" t="s">
        <v>334</v>
      </c>
      <c r="Q63" s="132"/>
      <c r="R63" s="132" t="s">
        <v>304</v>
      </c>
      <c r="S63" s="132" t="s">
        <v>314</v>
      </c>
      <c r="T63" s="212"/>
      <c r="U63" s="189" t="s">
        <v>323</v>
      </c>
      <c r="V63" s="46"/>
      <c r="W63" s="214"/>
      <c r="X63" s="199"/>
      <c r="Y63" s="199"/>
      <c r="Z63" s="187"/>
      <c r="AA63" s="187"/>
      <c r="AB63" s="187"/>
      <c r="AC63" s="199"/>
      <c r="AD63" s="187"/>
      <c r="AE63" s="187"/>
      <c r="AF63" s="187"/>
      <c r="AG63" s="199"/>
      <c r="AH63" s="191"/>
      <c r="AI63" s="187" t="s">
        <v>346</v>
      </c>
      <c r="AJ63" s="187"/>
      <c r="AK63" s="187"/>
      <c r="AL63" s="188">
        <v>44</v>
      </c>
      <c r="AM63" s="188">
        <v>2</v>
      </c>
      <c r="AN63" s="188">
        <v>36</v>
      </c>
      <c r="AO63" s="187"/>
      <c r="AP63" s="187"/>
      <c r="AQ63" s="191"/>
      <c r="AR63" s="22"/>
      <c r="AS63" s="22"/>
    </row>
    <row r="64" spans="1:45" ht="15" customHeight="1" x14ac:dyDescent="0.2">
      <c r="A64" s="80"/>
      <c r="B64" s="190">
        <v>2009</v>
      </c>
      <c r="C64" s="132" t="s">
        <v>38</v>
      </c>
      <c r="D64" s="187" t="s">
        <v>36</v>
      </c>
      <c r="E64" s="132"/>
      <c r="F64" s="132">
        <v>20</v>
      </c>
      <c r="G64" s="132"/>
      <c r="H64" s="209"/>
      <c r="I64" s="209"/>
      <c r="J64" s="209"/>
      <c r="K64" s="210"/>
      <c r="L64" s="46"/>
      <c r="M64" s="200" t="s">
        <v>220</v>
      </c>
      <c r="N64" s="132"/>
      <c r="O64" s="132">
        <v>20</v>
      </c>
      <c r="P64" s="132" t="s">
        <v>299</v>
      </c>
      <c r="Q64" s="132"/>
      <c r="R64" s="132" t="s">
        <v>305</v>
      </c>
      <c r="S64" s="132" t="s">
        <v>279</v>
      </c>
      <c r="T64" s="212"/>
      <c r="U64" s="189" t="s">
        <v>324</v>
      </c>
      <c r="V64" s="46"/>
      <c r="W64" s="214"/>
      <c r="X64" s="199"/>
      <c r="Y64" s="199"/>
      <c r="Z64" s="187"/>
      <c r="AA64" s="187"/>
      <c r="AB64" s="187"/>
      <c r="AC64" s="199"/>
      <c r="AD64" s="187"/>
      <c r="AE64" s="187"/>
      <c r="AF64" s="187"/>
      <c r="AG64" s="199"/>
      <c r="AH64" s="191"/>
      <c r="AI64" s="187" t="s">
        <v>347</v>
      </c>
      <c r="AJ64" s="187"/>
      <c r="AK64" s="187"/>
      <c r="AL64" s="188"/>
      <c r="AM64" s="230">
        <f>PRODUCT(AM63/AL63)</f>
        <v>4.5454545454545456E-2</v>
      </c>
      <c r="AN64" s="230">
        <f>PRODUCT(AN63/AL63)</f>
        <v>0.81818181818181823</v>
      </c>
      <c r="AO64" s="187"/>
      <c r="AP64" s="187"/>
      <c r="AQ64" s="191"/>
      <c r="AR64" s="22"/>
      <c r="AS64" s="22"/>
    </row>
    <row r="65" spans="1:45" ht="15" customHeight="1" x14ac:dyDescent="0.2">
      <c r="A65" s="80"/>
      <c r="B65" s="190">
        <v>2010</v>
      </c>
      <c r="C65" s="132" t="s">
        <v>39</v>
      </c>
      <c r="D65" s="187" t="s">
        <v>36</v>
      </c>
      <c r="E65" s="132"/>
      <c r="F65" s="132">
        <v>21</v>
      </c>
      <c r="G65" s="132">
        <v>3</v>
      </c>
      <c r="H65" s="209">
        <f>PRODUCT((V13+W13)/U13)</f>
        <v>0</v>
      </c>
      <c r="I65" s="209">
        <f>PRODUCT(X13/U13)</f>
        <v>0.33333333333333331</v>
      </c>
      <c r="J65" s="209">
        <f>PRODUCT(V13+W13+X13)/U13</f>
        <v>0.33333333333333331</v>
      </c>
      <c r="K65" s="210">
        <f>PRODUCT(Y13/U13)</f>
        <v>2.6666666666666665</v>
      </c>
      <c r="L65" s="46"/>
      <c r="M65" s="200" t="s">
        <v>221</v>
      </c>
      <c r="N65" s="132"/>
      <c r="O65" s="132">
        <v>21</v>
      </c>
      <c r="P65" s="132" t="s">
        <v>335</v>
      </c>
      <c r="Q65" s="132"/>
      <c r="R65" s="132" t="s">
        <v>306</v>
      </c>
      <c r="S65" s="132" t="s">
        <v>315</v>
      </c>
      <c r="T65" s="212"/>
      <c r="U65" s="189" t="s">
        <v>325</v>
      </c>
      <c r="V65" s="46"/>
      <c r="W65" s="214"/>
      <c r="X65" s="199"/>
      <c r="Y65" s="199"/>
      <c r="Z65" s="187"/>
      <c r="AA65" s="187"/>
      <c r="AB65" s="187"/>
      <c r="AC65" s="199"/>
      <c r="AD65" s="187"/>
      <c r="AE65" s="187"/>
      <c r="AF65" s="187"/>
      <c r="AG65" s="199"/>
      <c r="AH65" s="191"/>
      <c r="AI65" s="187"/>
      <c r="AJ65" s="187"/>
      <c r="AK65" s="187"/>
      <c r="AL65" s="187"/>
      <c r="AM65" s="199"/>
      <c r="AN65" s="187"/>
      <c r="AO65" s="187"/>
      <c r="AP65" s="187"/>
      <c r="AQ65" s="191"/>
      <c r="AR65" s="22"/>
      <c r="AS65" s="22"/>
    </row>
    <row r="66" spans="1:45" ht="15" customHeight="1" x14ac:dyDescent="0.2">
      <c r="A66" s="80"/>
      <c r="B66" s="190">
        <v>2011</v>
      </c>
      <c r="C66" s="132" t="s">
        <v>37</v>
      </c>
      <c r="D66" s="187" t="s">
        <v>36</v>
      </c>
      <c r="E66" s="132"/>
      <c r="F66" s="132">
        <v>22</v>
      </c>
      <c r="G66" s="132">
        <v>4</v>
      </c>
      <c r="H66" s="209">
        <f>PRODUCT((V14+W14)/U14)</f>
        <v>0</v>
      </c>
      <c r="I66" s="209">
        <f>PRODUCT(X14/U14)</f>
        <v>0.75</v>
      </c>
      <c r="J66" s="209">
        <f>PRODUCT(V14+W14+X14)/U14</f>
        <v>0.75</v>
      </c>
      <c r="K66" s="210">
        <f>PRODUCT(Y14/U14)</f>
        <v>4.25</v>
      </c>
      <c r="L66" s="46"/>
      <c r="M66" s="200" t="s">
        <v>222</v>
      </c>
      <c r="N66" s="132"/>
      <c r="O66" s="132"/>
      <c r="P66" s="132" t="s">
        <v>336</v>
      </c>
      <c r="Q66" s="132"/>
      <c r="R66" s="132" t="s">
        <v>307</v>
      </c>
      <c r="S66" s="132" t="s">
        <v>316</v>
      </c>
      <c r="T66" s="212"/>
      <c r="U66" s="189" t="s">
        <v>326</v>
      </c>
      <c r="V66" s="46"/>
      <c r="W66" s="214"/>
      <c r="X66" s="199"/>
      <c r="Y66" s="199"/>
      <c r="Z66" s="187"/>
      <c r="AA66" s="187"/>
      <c r="AB66" s="187"/>
      <c r="AC66" s="199"/>
      <c r="AD66" s="187"/>
      <c r="AE66" s="187"/>
      <c r="AF66" s="187"/>
      <c r="AG66" s="199"/>
      <c r="AH66" s="191"/>
      <c r="AI66" s="187"/>
      <c r="AJ66" s="187"/>
      <c r="AK66" s="187"/>
      <c r="AL66" s="187"/>
      <c r="AM66" s="199"/>
      <c r="AN66" s="187"/>
      <c r="AO66" s="187"/>
      <c r="AP66" s="187"/>
      <c r="AQ66" s="191"/>
      <c r="AR66" s="22"/>
      <c r="AS66" s="22"/>
    </row>
    <row r="67" spans="1:45" ht="15" customHeight="1" x14ac:dyDescent="0.2">
      <c r="A67" s="80"/>
      <c r="B67" s="190">
        <v>2012</v>
      </c>
      <c r="C67" s="132" t="s">
        <v>63</v>
      </c>
      <c r="D67" s="187" t="s">
        <v>36</v>
      </c>
      <c r="E67" s="132"/>
      <c r="F67" s="132">
        <v>23</v>
      </c>
      <c r="G67" s="132"/>
      <c r="H67" s="209"/>
      <c r="I67" s="209"/>
      <c r="J67" s="209"/>
      <c r="K67" s="210"/>
      <c r="L67" s="46"/>
      <c r="M67" s="200" t="s">
        <v>223</v>
      </c>
      <c r="N67" s="132"/>
      <c r="O67" s="132"/>
      <c r="P67" s="132" t="s">
        <v>337</v>
      </c>
      <c r="Q67" s="132"/>
      <c r="R67" s="132" t="s">
        <v>308</v>
      </c>
      <c r="S67" s="132" t="s">
        <v>317</v>
      </c>
      <c r="T67" s="212"/>
      <c r="U67" s="189" t="s">
        <v>327</v>
      </c>
      <c r="V67" s="46"/>
      <c r="W67" s="214"/>
      <c r="X67" s="199"/>
      <c r="Y67" s="199"/>
      <c r="Z67" s="187"/>
      <c r="AA67" s="187"/>
      <c r="AB67" s="187"/>
      <c r="AC67" s="199"/>
      <c r="AD67" s="187"/>
      <c r="AE67" s="187"/>
      <c r="AF67" s="187"/>
      <c r="AG67" s="199"/>
      <c r="AH67" s="191"/>
      <c r="AI67" s="187"/>
      <c r="AJ67" s="187"/>
      <c r="AK67" s="187"/>
      <c r="AL67" s="187"/>
      <c r="AM67" s="199"/>
      <c r="AN67" s="187"/>
      <c r="AO67" s="187"/>
      <c r="AP67" s="187"/>
      <c r="AQ67" s="191"/>
      <c r="AR67" s="22"/>
      <c r="AS67" s="22"/>
    </row>
    <row r="68" spans="1:45" ht="15" customHeight="1" x14ac:dyDescent="0.2">
      <c r="A68" s="80"/>
      <c r="B68" s="190">
        <v>2013</v>
      </c>
      <c r="C68" s="132" t="s">
        <v>39</v>
      </c>
      <c r="D68" s="187" t="s">
        <v>36</v>
      </c>
      <c r="E68" s="132"/>
      <c r="F68" s="132">
        <v>24</v>
      </c>
      <c r="G68" s="132">
        <v>5</v>
      </c>
      <c r="H68" s="218">
        <f>PRODUCT((V16+W16)/U16)</f>
        <v>0.2</v>
      </c>
      <c r="I68" s="218">
        <f>PRODUCT(X16/U16)</f>
        <v>1.8</v>
      </c>
      <c r="J68" s="218">
        <f>PRODUCT(V16+W16+X16)/U16</f>
        <v>2</v>
      </c>
      <c r="K68" s="219">
        <f>PRODUCT(Y16/U16)</f>
        <v>4.8</v>
      </c>
      <c r="L68" s="46"/>
      <c r="M68" s="200" t="s">
        <v>224</v>
      </c>
      <c r="N68" s="132"/>
      <c r="O68" s="132"/>
      <c r="P68" s="132" t="s">
        <v>338</v>
      </c>
      <c r="Q68" s="132" t="s">
        <v>243</v>
      </c>
      <c r="R68" s="132" t="s">
        <v>283</v>
      </c>
      <c r="S68" s="132" t="s">
        <v>318</v>
      </c>
      <c r="T68" s="212"/>
      <c r="U68" s="189" t="s">
        <v>328</v>
      </c>
      <c r="V68" s="46"/>
      <c r="W68" s="214"/>
      <c r="X68" s="199"/>
      <c r="Y68" s="199"/>
      <c r="Z68" s="187"/>
      <c r="AA68" s="187"/>
      <c r="AB68" s="187"/>
      <c r="AC68" s="199"/>
      <c r="AD68" s="187"/>
      <c r="AE68" s="187"/>
      <c r="AF68" s="187"/>
      <c r="AG68" s="199"/>
      <c r="AH68" s="191"/>
      <c r="AI68" s="187"/>
      <c r="AJ68" s="187"/>
      <c r="AK68" s="187"/>
      <c r="AL68" s="187"/>
      <c r="AM68" s="199"/>
      <c r="AN68" s="187"/>
      <c r="AO68" s="187"/>
      <c r="AP68" s="187"/>
      <c r="AQ68" s="191"/>
      <c r="AR68" s="22"/>
      <c r="AS68" s="22"/>
    </row>
    <row r="69" spans="1:45" ht="15" customHeight="1" x14ac:dyDescent="0.2">
      <c r="A69" s="80"/>
      <c r="B69" s="190">
        <v>2014</v>
      </c>
      <c r="C69" s="132" t="s">
        <v>35</v>
      </c>
      <c r="D69" s="187" t="s">
        <v>36</v>
      </c>
      <c r="E69" s="132"/>
      <c r="F69" s="132">
        <v>25</v>
      </c>
      <c r="G69" s="132">
        <v>10</v>
      </c>
      <c r="H69" s="209">
        <f>PRODUCT((V17+W17)/U17)</f>
        <v>0.1</v>
      </c>
      <c r="I69" s="209">
        <f>PRODUCT(X17/U17)</f>
        <v>0.6</v>
      </c>
      <c r="J69" s="209">
        <f>PRODUCT(V17+W17+X17)/U17</f>
        <v>0.7</v>
      </c>
      <c r="K69" s="210">
        <f>PRODUCT(Y17/U17)</f>
        <v>3.4</v>
      </c>
      <c r="L69" s="46"/>
      <c r="M69" s="200" t="s">
        <v>225</v>
      </c>
      <c r="N69" s="132"/>
      <c r="O69" s="132"/>
      <c r="P69" s="132" t="s">
        <v>339</v>
      </c>
      <c r="Q69" s="107" t="s">
        <v>298</v>
      </c>
      <c r="R69" s="132" t="s">
        <v>309</v>
      </c>
      <c r="S69" s="132" t="s">
        <v>319</v>
      </c>
      <c r="T69" s="212"/>
      <c r="U69" s="189" t="s">
        <v>329</v>
      </c>
      <c r="V69" s="46"/>
      <c r="W69" s="214"/>
      <c r="X69" s="199"/>
      <c r="Y69" s="199"/>
      <c r="Z69" s="187"/>
      <c r="AA69" s="187"/>
      <c r="AB69" s="187"/>
      <c r="AC69" s="199"/>
      <c r="AD69" s="187"/>
      <c r="AE69" s="187"/>
      <c r="AF69" s="187"/>
      <c r="AG69" s="199"/>
      <c r="AH69" s="191"/>
      <c r="AI69" s="187"/>
      <c r="AJ69" s="187"/>
      <c r="AK69" s="187"/>
      <c r="AL69" s="187"/>
      <c r="AM69" s="199"/>
      <c r="AN69" s="187"/>
      <c r="AO69" s="187"/>
      <c r="AP69" s="187"/>
      <c r="AQ69" s="191"/>
      <c r="AR69" s="22"/>
      <c r="AS69" s="22"/>
    </row>
    <row r="70" spans="1:45" ht="15" customHeight="1" x14ac:dyDescent="0.2">
      <c r="A70" s="80"/>
      <c r="B70" s="190">
        <v>2015</v>
      </c>
      <c r="C70" s="132" t="s">
        <v>37</v>
      </c>
      <c r="D70" s="187" t="s">
        <v>36</v>
      </c>
      <c r="E70" s="132"/>
      <c r="F70" s="132">
        <v>26</v>
      </c>
      <c r="G70" s="132">
        <v>3</v>
      </c>
      <c r="H70" s="209">
        <f>PRODUCT((V18+W18)/U18)</f>
        <v>0</v>
      </c>
      <c r="I70" s="209">
        <f>PRODUCT(X18/U18)</f>
        <v>0.33333333333333331</v>
      </c>
      <c r="J70" s="209">
        <f>PRODUCT(V18+W18+X18)/U18</f>
        <v>0.33333333333333331</v>
      </c>
      <c r="K70" s="210">
        <f>PRODUCT(Y18/U18)</f>
        <v>4.666666666666667</v>
      </c>
      <c r="L70" s="46"/>
      <c r="M70" s="200" t="s">
        <v>226</v>
      </c>
      <c r="N70" s="132"/>
      <c r="O70" s="132"/>
      <c r="P70" s="132" t="s">
        <v>340</v>
      </c>
      <c r="Q70" s="132" t="s">
        <v>299</v>
      </c>
      <c r="R70" s="132" t="s">
        <v>310</v>
      </c>
      <c r="S70" s="132" t="s">
        <v>320</v>
      </c>
      <c r="T70" s="212"/>
      <c r="U70" s="189" t="s">
        <v>330</v>
      </c>
      <c r="V70" s="46"/>
      <c r="W70" s="214"/>
      <c r="X70" s="199"/>
      <c r="Y70" s="199"/>
      <c r="Z70" s="187"/>
      <c r="AA70" s="187"/>
      <c r="AB70" s="187"/>
      <c r="AC70" s="199"/>
      <c r="AD70" s="187"/>
      <c r="AE70" s="187"/>
      <c r="AF70" s="187"/>
      <c r="AG70" s="199"/>
      <c r="AH70" s="191"/>
      <c r="AI70" s="187"/>
      <c r="AJ70" s="187"/>
      <c r="AK70" s="187"/>
      <c r="AL70" s="187"/>
      <c r="AM70" s="199"/>
      <c r="AN70" s="187"/>
      <c r="AO70" s="187"/>
      <c r="AP70" s="187"/>
      <c r="AQ70" s="191"/>
      <c r="AR70" s="22"/>
      <c r="AS70" s="22"/>
    </row>
    <row r="71" spans="1:45" ht="15" customHeight="1" x14ac:dyDescent="0.2">
      <c r="A71" s="80"/>
      <c r="B71" s="190">
        <v>2016</v>
      </c>
      <c r="C71" s="132" t="s">
        <v>37</v>
      </c>
      <c r="D71" s="187" t="s">
        <v>36</v>
      </c>
      <c r="E71" s="132"/>
      <c r="F71" s="132">
        <v>27</v>
      </c>
      <c r="G71" s="132">
        <v>5</v>
      </c>
      <c r="H71" s="209">
        <f>PRODUCT((V19+W19)/U19)</f>
        <v>0</v>
      </c>
      <c r="I71" s="209">
        <f>PRODUCT(X19/U19)</f>
        <v>1</v>
      </c>
      <c r="J71" s="209">
        <f>PRODUCT(V19+W19+X19)/U19</f>
        <v>1</v>
      </c>
      <c r="K71" s="210">
        <f>PRODUCT(Y19/U19)</f>
        <v>3.6</v>
      </c>
      <c r="L71" s="46"/>
      <c r="M71" s="200" t="s">
        <v>227</v>
      </c>
      <c r="N71" s="132"/>
      <c r="O71" s="132"/>
      <c r="P71" s="132" t="s">
        <v>341</v>
      </c>
      <c r="Q71" s="132" t="s">
        <v>300</v>
      </c>
      <c r="R71" s="132" t="s">
        <v>311</v>
      </c>
      <c r="S71" s="132" t="s">
        <v>321</v>
      </c>
      <c r="T71" s="212"/>
      <c r="U71" s="189" t="s">
        <v>296</v>
      </c>
      <c r="V71" s="46"/>
      <c r="W71" s="214"/>
      <c r="X71" s="199"/>
      <c r="Y71" s="199"/>
      <c r="Z71" s="187"/>
      <c r="AA71" s="187"/>
      <c r="AB71" s="187"/>
      <c r="AC71" s="199"/>
      <c r="AD71" s="187"/>
      <c r="AE71" s="187"/>
      <c r="AF71" s="187"/>
      <c r="AG71" s="199"/>
      <c r="AH71" s="191"/>
      <c r="AI71" s="187"/>
      <c r="AJ71" s="187"/>
      <c r="AK71" s="187"/>
      <c r="AL71" s="187"/>
      <c r="AM71" s="199"/>
      <c r="AN71" s="187"/>
      <c r="AO71" s="187"/>
      <c r="AP71" s="187"/>
      <c r="AQ71" s="191"/>
      <c r="AR71" s="22"/>
      <c r="AS71" s="22"/>
    </row>
    <row r="72" spans="1:45" ht="15" customHeight="1" x14ac:dyDescent="0.2">
      <c r="A72" s="80"/>
      <c r="B72" s="190">
        <v>2017</v>
      </c>
      <c r="C72" s="132" t="s">
        <v>38</v>
      </c>
      <c r="D72" s="187" t="s">
        <v>36</v>
      </c>
      <c r="E72" s="132"/>
      <c r="F72" s="132">
        <v>28</v>
      </c>
      <c r="G72" s="132">
        <v>4</v>
      </c>
      <c r="H72" s="209">
        <f>PRODUCT((V20+W20)/U20)</f>
        <v>0</v>
      </c>
      <c r="I72" s="209">
        <f>PRODUCT(X20/U20)</f>
        <v>1</v>
      </c>
      <c r="J72" s="209">
        <f>PRODUCT(V20+W20+X20)/U20</f>
        <v>1</v>
      </c>
      <c r="K72" s="210">
        <f>PRODUCT(Y20/U20)</f>
        <v>3.5</v>
      </c>
      <c r="L72" s="46"/>
      <c r="M72" s="200" t="s">
        <v>228</v>
      </c>
      <c r="N72" s="132"/>
      <c r="O72" s="132"/>
      <c r="P72" s="132" t="s">
        <v>342</v>
      </c>
      <c r="Q72" s="132" t="s">
        <v>301</v>
      </c>
      <c r="R72" s="107" t="s">
        <v>312</v>
      </c>
      <c r="S72" s="107" t="s">
        <v>322</v>
      </c>
      <c r="T72" s="212"/>
      <c r="U72" s="189" t="s">
        <v>331</v>
      </c>
      <c r="V72" s="46"/>
      <c r="W72" s="214"/>
      <c r="X72" s="199"/>
      <c r="Y72" s="199"/>
      <c r="Z72" s="187"/>
      <c r="AA72" s="187"/>
      <c r="AB72" s="187"/>
      <c r="AC72" s="199"/>
      <c r="AD72" s="187"/>
      <c r="AE72" s="187"/>
      <c r="AF72" s="187"/>
      <c r="AG72" s="199"/>
      <c r="AH72" s="191"/>
      <c r="AI72" s="187"/>
      <c r="AJ72" s="187"/>
      <c r="AK72" s="187"/>
      <c r="AL72" s="187"/>
      <c r="AM72" s="199"/>
      <c r="AN72" s="187"/>
      <c r="AO72" s="187"/>
      <c r="AP72" s="187"/>
      <c r="AQ72" s="191"/>
      <c r="AR72" s="22"/>
      <c r="AS72" s="22"/>
    </row>
    <row r="73" spans="1:45" ht="15" customHeight="1" x14ac:dyDescent="0.2">
      <c r="A73" s="80"/>
      <c r="B73" s="190">
        <v>2018</v>
      </c>
      <c r="C73" s="132" t="s">
        <v>173</v>
      </c>
      <c r="D73" s="187" t="s">
        <v>36</v>
      </c>
      <c r="E73" s="132"/>
      <c r="F73" s="132">
        <v>29</v>
      </c>
      <c r="G73" s="132"/>
      <c r="H73" s="209"/>
      <c r="I73" s="209"/>
      <c r="J73" s="209"/>
      <c r="K73" s="210"/>
      <c r="L73" s="46"/>
      <c r="M73" s="200" t="s">
        <v>229</v>
      </c>
      <c r="N73" s="132"/>
      <c r="O73" s="132"/>
      <c r="P73" s="132" t="s">
        <v>343</v>
      </c>
      <c r="Q73" s="132" t="s">
        <v>302</v>
      </c>
      <c r="R73" s="132" t="s">
        <v>313</v>
      </c>
      <c r="S73" s="132" t="s">
        <v>248</v>
      </c>
      <c r="T73" s="212"/>
      <c r="U73" s="189" t="s">
        <v>332</v>
      </c>
      <c r="V73" s="46"/>
      <c r="W73" s="226"/>
      <c r="X73" s="198"/>
      <c r="Y73" s="198"/>
      <c r="Z73" s="198"/>
      <c r="AA73" s="198"/>
      <c r="AB73" s="198"/>
      <c r="AC73" s="198"/>
      <c r="AD73" s="198"/>
      <c r="AE73" s="198"/>
      <c r="AF73" s="212"/>
      <c r="AG73" s="212"/>
      <c r="AH73" s="227"/>
      <c r="AI73" s="187"/>
      <c r="AJ73" s="187"/>
      <c r="AK73" s="187"/>
      <c r="AL73" s="187"/>
      <c r="AM73" s="199"/>
      <c r="AN73" s="187"/>
      <c r="AO73" s="187"/>
      <c r="AP73" s="187"/>
      <c r="AQ73" s="191"/>
      <c r="AR73" s="22"/>
      <c r="AS73" s="22"/>
    </row>
    <row r="74" spans="1:45" ht="15" customHeight="1" x14ac:dyDescent="0.2">
      <c r="A74" s="80"/>
      <c r="B74" s="190">
        <v>2019</v>
      </c>
      <c r="C74" s="132" t="s">
        <v>39</v>
      </c>
      <c r="D74" s="187" t="s">
        <v>36</v>
      </c>
      <c r="E74" s="132"/>
      <c r="F74" s="132">
        <v>30</v>
      </c>
      <c r="G74" s="132">
        <v>3</v>
      </c>
      <c r="H74" s="209">
        <f>PRODUCT((V22+W22)/U22)</f>
        <v>0</v>
      </c>
      <c r="I74" s="209">
        <f>PRODUCT(X22/U22)</f>
        <v>0.33333333333333331</v>
      </c>
      <c r="J74" s="209">
        <f>PRODUCT(V22+W22+X22)/U22</f>
        <v>0.33333333333333331</v>
      </c>
      <c r="K74" s="210">
        <f>PRODUCT(Y22/U22)</f>
        <v>4.666666666666667</v>
      </c>
      <c r="L74" s="46"/>
      <c r="M74" s="200" t="s">
        <v>239</v>
      </c>
      <c r="N74" s="132"/>
      <c r="O74" s="132"/>
      <c r="P74" s="107" t="s">
        <v>344</v>
      </c>
      <c r="Q74" s="132" t="s">
        <v>303</v>
      </c>
      <c r="R74" s="132" t="s">
        <v>312</v>
      </c>
      <c r="S74" s="132" t="s">
        <v>248</v>
      </c>
      <c r="T74" s="212"/>
      <c r="U74" s="228" t="s">
        <v>333</v>
      </c>
      <c r="V74" s="46"/>
      <c r="W74" s="226"/>
      <c r="X74" s="198"/>
      <c r="Y74" s="198"/>
      <c r="Z74" s="198"/>
      <c r="AA74" s="198"/>
      <c r="AB74" s="198"/>
      <c r="AC74" s="198"/>
      <c r="AD74" s="198"/>
      <c r="AE74" s="198"/>
      <c r="AF74" s="212"/>
      <c r="AG74" s="212"/>
      <c r="AH74" s="227"/>
      <c r="AI74" s="187"/>
      <c r="AJ74" s="187"/>
      <c r="AK74" s="187"/>
      <c r="AL74" s="187"/>
      <c r="AM74" s="199"/>
      <c r="AN74" s="187"/>
      <c r="AO74" s="187"/>
      <c r="AP74" s="187"/>
      <c r="AQ74" s="191"/>
      <c r="AR74" s="22"/>
      <c r="AS74" s="22"/>
    </row>
    <row r="75" spans="1:45" ht="15" customHeight="1" x14ac:dyDescent="0.2">
      <c r="A75" s="80"/>
      <c r="B75" s="190">
        <v>2020</v>
      </c>
      <c r="C75" s="132" t="s">
        <v>63</v>
      </c>
      <c r="D75" s="187" t="s">
        <v>36</v>
      </c>
      <c r="E75" s="132"/>
      <c r="F75" s="132">
        <v>31</v>
      </c>
      <c r="G75" s="132"/>
      <c r="H75" s="209"/>
      <c r="I75" s="209"/>
      <c r="J75" s="209"/>
      <c r="K75" s="210"/>
      <c r="L75" s="46"/>
      <c r="M75" s="200" t="s">
        <v>375</v>
      </c>
      <c r="N75" s="132"/>
      <c r="O75" s="132"/>
      <c r="P75" s="132"/>
      <c r="Q75" s="132"/>
      <c r="R75" s="132"/>
      <c r="S75" s="132"/>
      <c r="T75" s="209"/>
      <c r="U75" s="210"/>
      <c r="V75" s="46"/>
      <c r="W75" s="226"/>
      <c r="X75" s="198"/>
      <c r="Y75" s="198"/>
      <c r="Z75" s="198"/>
      <c r="AA75" s="198"/>
      <c r="AB75" s="198"/>
      <c r="AC75" s="198"/>
      <c r="AD75" s="198"/>
      <c r="AE75" s="198"/>
      <c r="AF75" s="212"/>
      <c r="AG75" s="212"/>
      <c r="AH75" s="227"/>
      <c r="AI75" s="187"/>
      <c r="AJ75" s="187"/>
      <c r="AK75" s="187"/>
      <c r="AL75" s="187"/>
      <c r="AM75" s="199"/>
      <c r="AN75" s="187"/>
      <c r="AO75" s="187"/>
      <c r="AP75" s="187"/>
      <c r="AQ75" s="191"/>
      <c r="AR75" s="22"/>
      <c r="AS75" s="22"/>
    </row>
    <row r="76" spans="1:45" s="7" customFormat="1" ht="15" customHeight="1" x14ac:dyDescent="0.25">
      <c r="A76" s="8"/>
      <c r="B76" s="192"/>
      <c r="C76" s="194"/>
      <c r="D76" s="194"/>
      <c r="E76" s="194"/>
      <c r="F76" s="194"/>
      <c r="G76" s="194"/>
      <c r="H76" s="220"/>
      <c r="I76" s="220"/>
      <c r="J76" s="220"/>
      <c r="K76" s="221"/>
      <c r="L76" s="46"/>
      <c r="M76" s="192"/>
      <c r="N76" s="194"/>
      <c r="O76" s="194"/>
      <c r="P76" s="194"/>
      <c r="Q76" s="194"/>
      <c r="R76" s="194"/>
      <c r="S76" s="194"/>
      <c r="T76" s="194"/>
      <c r="U76" s="221"/>
      <c r="V76" s="46"/>
      <c r="W76" s="192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7"/>
      <c r="AI76" s="194"/>
      <c r="AJ76" s="194"/>
      <c r="AK76" s="194"/>
      <c r="AL76" s="194"/>
      <c r="AM76" s="194"/>
      <c r="AN76" s="194"/>
      <c r="AO76" s="194"/>
      <c r="AP76" s="194"/>
      <c r="AQ76" s="197"/>
      <c r="AR76" s="42"/>
      <c r="AS76" s="47"/>
    </row>
    <row r="77" spans="1:45" s="7" customFormat="1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2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7"/>
    </row>
    <row r="78" spans="1:45" s="7" customFormat="1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22"/>
      <c r="AM78" s="22"/>
      <c r="AN78" s="22"/>
      <c r="AO78" s="42"/>
      <c r="AP78" s="42"/>
      <c r="AQ78" s="42"/>
      <c r="AR78" s="47"/>
      <c r="AS78" s="47"/>
    </row>
    <row r="79" spans="1:45" s="7" customFormat="1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22"/>
      <c r="AM79" s="22"/>
      <c r="AN79" s="22"/>
      <c r="AO79" s="42"/>
      <c r="AP79" s="42"/>
      <c r="AQ79" s="42"/>
      <c r="AR79" s="47"/>
      <c r="AS79" s="47"/>
    </row>
    <row r="80" spans="1:45" s="7" customFormat="1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22"/>
      <c r="AM80" s="22"/>
      <c r="AN80" s="22"/>
      <c r="AO80" s="42"/>
      <c r="AP80" s="42"/>
      <c r="AQ80" s="42"/>
      <c r="AR80" s="47"/>
      <c r="AS80" s="47"/>
    </row>
    <row r="81" spans="1:45" s="7" customFormat="1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22"/>
      <c r="AM81" s="22"/>
      <c r="AN81" s="22"/>
      <c r="AO81" s="42"/>
      <c r="AP81" s="42"/>
      <c r="AQ81" s="42"/>
      <c r="AR81" s="47"/>
      <c r="AS81" s="47"/>
    </row>
    <row r="82" spans="1:45" s="7" customFormat="1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22"/>
      <c r="AM82" s="22"/>
      <c r="AN82" s="22"/>
      <c r="AO82" s="42"/>
      <c r="AP82" s="42"/>
      <c r="AQ82" s="42"/>
      <c r="AR82" s="47"/>
      <c r="AS82" s="47"/>
    </row>
    <row r="83" spans="1:45" s="7" customFormat="1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2"/>
      <c r="AM83" s="22"/>
      <c r="AN83" s="22"/>
      <c r="AO83" s="42"/>
      <c r="AP83" s="42"/>
      <c r="AQ83" s="42"/>
      <c r="AR83" s="47"/>
      <c r="AS83" s="47"/>
    </row>
    <row r="84" spans="1:45" s="7" customFormat="1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2"/>
      <c r="AM84" s="22"/>
      <c r="AN84" s="22"/>
      <c r="AO84" s="42"/>
      <c r="AP84" s="42"/>
      <c r="AQ84" s="42"/>
      <c r="AR84" s="47"/>
      <c r="AS84" s="47"/>
    </row>
    <row r="85" spans="1:45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2"/>
      <c r="AM85" s="22"/>
      <c r="AN85" s="22"/>
      <c r="AO85" s="42"/>
      <c r="AP85" s="42"/>
      <c r="AQ85" s="42"/>
      <c r="AR85" s="47"/>
      <c r="AS85" s="47"/>
    </row>
    <row r="86" spans="1:45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2"/>
      <c r="AM86" s="22"/>
      <c r="AN86" s="22"/>
      <c r="AO86" s="42"/>
      <c r="AP86" s="42"/>
      <c r="AQ86" s="42"/>
      <c r="AR86" s="47"/>
      <c r="AS86" s="47"/>
    </row>
    <row r="87" spans="1:45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2"/>
      <c r="AM87" s="22"/>
      <c r="AN87" s="22"/>
      <c r="AO87" s="42"/>
      <c r="AP87" s="42"/>
      <c r="AQ87" s="42"/>
      <c r="AR87" s="47"/>
      <c r="AS87" s="47"/>
    </row>
    <row r="88" spans="1:45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2"/>
      <c r="AM88" s="22"/>
      <c r="AN88" s="22"/>
      <c r="AO88" s="42"/>
      <c r="AP88" s="42"/>
      <c r="AQ88" s="42"/>
      <c r="AR88" s="47"/>
      <c r="AS88" s="47"/>
    </row>
    <row r="89" spans="1:45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2"/>
      <c r="AM89" s="22"/>
      <c r="AN89" s="22"/>
      <c r="AO89" s="42"/>
      <c r="AP89" s="42"/>
      <c r="AQ89" s="42"/>
      <c r="AR89" s="47"/>
      <c r="AS89" s="47"/>
    </row>
    <row r="90" spans="1:45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2"/>
      <c r="AM90" s="22"/>
      <c r="AN90" s="22"/>
      <c r="AO90" s="42"/>
      <c r="AP90" s="42"/>
      <c r="AQ90" s="42"/>
      <c r="AR90" s="47"/>
      <c r="AS90" s="47"/>
    </row>
    <row r="91" spans="1:45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2"/>
      <c r="AM91" s="22"/>
      <c r="AN91" s="22"/>
      <c r="AO91" s="42"/>
      <c r="AP91" s="42"/>
      <c r="AQ91" s="42"/>
      <c r="AR91" s="47"/>
      <c r="AS91" s="47"/>
    </row>
    <row r="92" spans="1:45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2"/>
      <c r="AM92" s="22"/>
      <c r="AN92" s="22"/>
      <c r="AO92" s="42"/>
      <c r="AP92" s="42"/>
      <c r="AQ92" s="42"/>
      <c r="AR92" s="47"/>
      <c r="AS92" s="47"/>
    </row>
    <row r="93" spans="1:45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2"/>
      <c r="AM93" s="22"/>
      <c r="AN93" s="22"/>
      <c r="AO93" s="42"/>
      <c r="AP93" s="42"/>
      <c r="AQ93" s="42"/>
      <c r="AR93" s="47"/>
      <c r="AS93" s="47"/>
    </row>
    <row r="94" spans="1:45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2"/>
      <c r="AM94" s="22"/>
      <c r="AN94" s="22"/>
      <c r="AO94" s="42"/>
      <c r="AP94" s="42"/>
      <c r="AQ94" s="42"/>
      <c r="AR94" s="47"/>
      <c r="AS94" s="47"/>
    </row>
    <row r="95" spans="1:45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2"/>
      <c r="AM95" s="22"/>
      <c r="AN95" s="22"/>
      <c r="AO95" s="42"/>
      <c r="AP95" s="42"/>
      <c r="AQ95" s="42"/>
      <c r="AR95" s="47"/>
      <c r="AS95" s="47"/>
    </row>
    <row r="96" spans="1:45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2"/>
      <c r="AM96" s="22"/>
      <c r="AN96" s="22"/>
      <c r="AO96" s="42"/>
      <c r="AP96" s="42"/>
      <c r="AQ96" s="42"/>
      <c r="AR96" s="47"/>
      <c r="AS96" s="47"/>
    </row>
    <row r="97" spans="1:45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2"/>
      <c r="AM97" s="22"/>
      <c r="AN97" s="22"/>
      <c r="AO97" s="42"/>
      <c r="AP97" s="42"/>
      <c r="AQ97" s="42"/>
      <c r="AR97" s="47"/>
      <c r="AS97" s="47"/>
    </row>
    <row r="98" spans="1:45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2"/>
      <c r="AM98" s="22"/>
      <c r="AN98" s="22"/>
      <c r="AO98" s="42"/>
      <c r="AP98" s="42"/>
      <c r="AQ98" s="42"/>
      <c r="AR98" s="47"/>
      <c r="AS98" s="47"/>
    </row>
    <row r="99" spans="1:45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2"/>
      <c r="AM99" s="22"/>
      <c r="AN99" s="22"/>
      <c r="AO99" s="42"/>
      <c r="AP99" s="42"/>
      <c r="AQ99" s="42"/>
      <c r="AR99" s="47"/>
      <c r="AS99" s="47"/>
    </row>
    <row r="100" spans="1:45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2"/>
      <c r="AM100" s="22"/>
      <c r="AN100" s="22"/>
      <c r="AO100" s="42"/>
      <c r="AP100" s="42"/>
      <c r="AQ100" s="42"/>
      <c r="AR100" s="47"/>
      <c r="AS100" s="47"/>
    </row>
    <row r="101" spans="1:45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2"/>
      <c r="AM101" s="22"/>
      <c r="AN101" s="22"/>
      <c r="AO101" s="42"/>
      <c r="AP101" s="42"/>
      <c r="AQ101" s="42"/>
      <c r="AR101" s="47"/>
      <c r="AS101" s="47"/>
    </row>
    <row r="102" spans="1:45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2"/>
      <c r="AM102" s="22"/>
      <c r="AN102" s="22"/>
      <c r="AO102" s="42"/>
      <c r="AP102" s="42"/>
      <c r="AQ102" s="42"/>
      <c r="AR102" s="47"/>
      <c r="AS102" s="47"/>
    </row>
    <row r="103" spans="1:45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2"/>
      <c r="AM103" s="22"/>
      <c r="AN103" s="22"/>
      <c r="AO103" s="42"/>
      <c r="AP103" s="42"/>
      <c r="AQ103" s="42"/>
      <c r="AR103" s="47"/>
      <c r="AS103" s="47"/>
    </row>
    <row r="104" spans="1:45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2"/>
      <c r="AM104" s="22"/>
      <c r="AN104" s="22"/>
      <c r="AO104" s="42"/>
      <c r="AP104" s="42"/>
      <c r="AQ104" s="42"/>
      <c r="AR104" s="47"/>
      <c r="AS104" s="47"/>
    </row>
    <row r="105" spans="1:45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2"/>
      <c r="AM105" s="22"/>
      <c r="AN105" s="22"/>
      <c r="AO105" s="42"/>
      <c r="AP105" s="42"/>
      <c r="AQ105" s="42"/>
      <c r="AR105" s="47"/>
      <c r="AS105" s="47"/>
    </row>
    <row r="106" spans="1:45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2"/>
      <c r="AM106" s="22"/>
      <c r="AN106" s="22"/>
      <c r="AO106" s="42"/>
      <c r="AP106" s="42"/>
      <c r="AQ106" s="42"/>
      <c r="AR106" s="47"/>
      <c r="AS106" s="47"/>
    </row>
    <row r="107" spans="1:45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2"/>
      <c r="AM107" s="22"/>
      <c r="AN107" s="22"/>
      <c r="AO107" s="42"/>
      <c r="AP107" s="42"/>
      <c r="AQ107" s="42"/>
      <c r="AR107" s="47"/>
      <c r="AS107" s="47"/>
    </row>
    <row r="108" spans="1:45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2"/>
      <c r="AM108" s="22"/>
      <c r="AN108" s="22"/>
      <c r="AO108" s="42"/>
      <c r="AP108" s="42"/>
      <c r="AQ108" s="42"/>
      <c r="AR108" s="47"/>
      <c r="AS108" s="47"/>
    </row>
    <row r="109" spans="1:45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2"/>
      <c r="AM109" s="22"/>
      <c r="AN109" s="22"/>
      <c r="AO109" s="42"/>
      <c r="AP109" s="42"/>
      <c r="AQ109" s="42"/>
      <c r="AR109" s="47"/>
      <c r="AS109" s="47"/>
    </row>
    <row r="110" spans="1:45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2"/>
      <c r="AM110" s="22"/>
      <c r="AN110" s="22"/>
      <c r="AO110" s="42"/>
      <c r="AP110" s="42"/>
      <c r="AQ110" s="42"/>
      <c r="AR110" s="47"/>
      <c r="AS110" s="47"/>
    </row>
    <row r="111" spans="1:45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2"/>
      <c r="AM111" s="22"/>
      <c r="AN111" s="22"/>
      <c r="AO111" s="42"/>
      <c r="AP111" s="42"/>
      <c r="AQ111" s="42"/>
      <c r="AR111" s="47"/>
      <c r="AS111" s="47"/>
    </row>
    <row r="112" spans="1:45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2"/>
      <c r="AM112" s="22"/>
      <c r="AN112" s="22"/>
      <c r="AO112" s="42"/>
      <c r="AP112" s="42"/>
      <c r="AQ112" s="42"/>
      <c r="AR112" s="47"/>
      <c r="AS112" s="47"/>
    </row>
    <row r="113" spans="1:45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2"/>
      <c r="AM113" s="22"/>
      <c r="AN113" s="22"/>
      <c r="AO113" s="42"/>
      <c r="AP113" s="42"/>
      <c r="AQ113" s="42"/>
      <c r="AR113" s="47"/>
      <c r="AS113" s="47"/>
    </row>
    <row r="114" spans="1:45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2"/>
      <c r="AM114" s="22"/>
      <c r="AN114" s="22"/>
      <c r="AO114" s="42"/>
      <c r="AP114" s="42"/>
      <c r="AQ114" s="42"/>
      <c r="AR114" s="47"/>
      <c r="AS114" s="47"/>
    </row>
    <row r="115" spans="1:45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2"/>
      <c r="AM115" s="22"/>
      <c r="AN115" s="22"/>
      <c r="AO115" s="42"/>
      <c r="AP115" s="42"/>
      <c r="AQ115" s="42"/>
      <c r="AR115" s="47"/>
      <c r="AS115" s="47"/>
    </row>
    <row r="116" spans="1:45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2"/>
      <c r="AM116" s="22"/>
      <c r="AN116" s="22"/>
      <c r="AO116" s="42"/>
      <c r="AP116" s="42"/>
      <c r="AQ116" s="42"/>
      <c r="AR116" s="47"/>
      <c r="AS116" s="47"/>
    </row>
    <row r="117" spans="1:45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2"/>
      <c r="AM117" s="22"/>
      <c r="AN117" s="22"/>
      <c r="AO117" s="42"/>
      <c r="AP117" s="42"/>
      <c r="AQ117" s="42"/>
      <c r="AR117" s="47"/>
      <c r="AS117" s="47"/>
    </row>
    <row r="118" spans="1:45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2"/>
      <c r="AM118" s="22"/>
      <c r="AN118" s="22"/>
      <c r="AO118" s="42"/>
      <c r="AP118" s="42"/>
      <c r="AQ118" s="42"/>
      <c r="AR118" s="47"/>
      <c r="AS118" s="47"/>
    </row>
    <row r="119" spans="1:45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2"/>
      <c r="AM119" s="22"/>
      <c r="AN119" s="22"/>
      <c r="AO119" s="42"/>
      <c r="AP119" s="42"/>
      <c r="AQ119" s="42"/>
      <c r="AR119" s="47"/>
      <c r="AS119" s="47"/>
    </row>
    <row r="120" spans="1:45" s="7" customFormat="1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2"/>
      <c r="AM120" s="22"/>
      <c r="AN120" s="22"/>
      <c r="AO120" s="42"/>
      <c r="AP120" s="42"/>
      <c r="AQ120" s="42"/>
      <c r="AR120" s="47"/>
      <c r="AS120" s="47"/>
    </row>
    <row r="121" spans="1:45" s="7" customFormat="1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2"/>
      <c r="AM121" s="22"/>
      <c r="AN121" s="22"/>
      <c r="AO121" s="42"/>
      <c r="AP121" s="42"/>
      <c r="AQ121" s="42"/>
      <c r="AR121" s="47"/>
      <c r="AS121" s="47"/>
    </row>
    <row r="122" spans="1:45" s="7" customFormat="1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2"/>
      <c r="AM122" s="22"/>
      <c r="AN122" s="22"/>
      <c r="AO122" s="42"/>
      <c r="AP122" s="42"/>
      <c r="AQ122" s="42"/>
      <c r="AR122" s="47"/>
      <c r="AS122" s="47"/>
    </row>
    <row r="123" spans="1:45" s="7" customFormat="1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2"/>
      <c r="AM123" s="22"/>
      <c r="AN123" s="22"/>
      <c r="AO123" s="42"/>
      <c r="AP123" s="42"/>
      <c r="AQ123" s="42"/>
      <c r="AR123" s="47"/>
      <c r="AS123" s="47"/>
    </row>
    <row r="124" spans="1:45" s="7" customFormat="1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2"/>
      <c r="AM124" s="22"/>
      <c r="AN124" s="22"/>
      <c r="AO124" s="42"/>
      <c r="AP124" s="42"/>
      <c r="AQ124" s="42"/>
      <c r="AR124" s="47"/>
      <c r="AS124" s="47"/>
    </row>
    <row r="125" spans="1:45" s="7" customFormat="1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2"/>
      <c r="AM125" s="22"/>
      <c r="AN125" s="22"/>
      <c r="AO125" s="42"/>
      <c r="AP125" s="42"/>
      <c r="AQ125" s="42"/>
      <c r="AR125" s="47"/>
      <c r="AS125" s="47"/>
    </row>
    <row r="126" spans="1:45" s="7" customFormat="1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22"/>
      <c r="AM126" s="22"/>
      <c r="AN126" s="22"/>
      <c r="AO126" s="42"/>
      <c r="AP126" s="42"/>
      <c r="AQ126" s="42"/>
      <c r="AR126" s="47"/>
      <c r="AS126" s="47"/>
    </row>
    <row r="127" spans="1:45" s="7" customFormat="1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22"/>
      <c r="AM127" s="22"/>
      <c r="AN127" s="22"/>
      <c r="AO127" s="42"/>
      <c r="AP127" s="42"/>
      <c r="AQ127" s="42"/>
      <c r="AR127" s="47"/>
      <c r="AS127" s="47"/>
    </row>
    <row r="128" spans="1:45" s="7" customFormat="1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22"/>
      <c r="AM128" s="22"/>
      <c r="AN128" s="22"/>
      <c r="AO128" s="42"/>
      <c r="AP128" s="42"/>
      <c r="AQ128" s="42"/>
      <c r="AR128" s="47"/>
      <c r="AS128" s="47"/>
    </row>
    <row r="129" spans="1:45" s="7" customFormat="1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22"/>
      <c r="AM129" s="22"/>
      <c r="AN129" s="22"/>
      <c r="AO129" s="42"/>
      <c r="AP129" s="42"/>
      <c r="AQ129" s="42"/>
      <c r="AR129" s="47"/>
      <c r="AS129" s="47"/>
    </row>
    <row r="130" spans="1:45" s="7" customFormat="1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22"/>
      <c r="AM130" s="22"/>
      <c r="AN130" s="22"/>
      <c r="AO130" s="42"/>
      <c r="AP130" s="42"/>
      <c r="AQ130" s="42"/>
      <c r="AR130" s="47"/>
      <c r="AS130" s="47"/>
    </row>
    <row r="131" spans="1:45" s="7" customFormat="1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22"/>
      <c r="AM131" s="22"/>
      <c r="AN131" s="22"/>
      <c r="AO131" s="42"/>
      <c r="AP131" s="42"/>
      <c r="AQ131" s="42"/>
      <c r="AR131" s="47"/>
      <c r="AS131" s="47"/>
    </row>
    <row r="132" spans="1:45" s="7" customFormat="1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2"/>
      <c r="P132" s="22"/>
      <c r="Q132" s="22"/>
      <c r="R132" s="22"/>
      <c r="S132" s="22"/>
      <c r="T132" s="22"/>
      <c r="U132" s="42"/>
      <c r="V132" s="46"/>
      <c r="W132" s="42"/>
      <c r="X132" s="42"/>
      <c r="Y132" s="22"/>
      <c r="Z132" s="22"/>
      <c r="AA132" s="22"/>
      <c r="AB132" s="22"/>
      <c r="AC132" s="22"/>
      <c r="AD132" s="22"/>
      <c r="AE132" s="22"/>
      <c r="AF132" s="22"/>
      <c r="AG132" s="22"/>
      <c r="AH132" s="66"/>
      <c r="AI132" s="42"/>
      <c r="AJ132" s="42"/>
      <c r="AK132" s="22"/>
      <c r="AL132" s="22"/>
      <c r="AM132" s="22"/>
      <c r="AN132" s="22"/>
      <c r="AO132" s="22"/>
      <c r="AP132" s="22"/>
      <c r="AQ132" s="22"/>
      <c r="AR132" s="78"/>
    </row>
    <row r="133" spans="1:45" s="7" customFormat="1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2"/>
      <c r="P133" s="22"/>
      <c r="Q133" s="22"/>
      <c r="R133" s="22"/>
      <c r="S133" s="22"/>
      <c r="T133" s="22"/>
      <c r="U133" s="42"/>
      <c r="V133" s="46"/>
      <c r="W133" s="42"/>
      <c r="X133" s="42"/>
      <c r="Y133" s="22"/>
      <c r="Z133" s="22"/>
      <c r="AA133" s="22"/>
      <c r="AB133" s="22"/>
      <c r="AC133" s="22"/>
      <c r="AD133" s="22"/>
      <c r="AE133" s="22"/>
      <c r="AF133" s="22"/>
      <c r="AG133" s="22"/>
      <c r="AH133" s="66"/>
      <c r="AI133" s="42"/>
      <c r="AJ133" s="42"/>
      <c r="AK133" s="22"/>
      <c r="AL133" s="22"/>
      <c r="AM133" s="22"/>
      <c r="AN133" s="22"/>
      <c r="AO133" s="22"/>
      <c r="AP133" s="22"/>
      <c r="AQ133" s="22"/>
      <c r="AR133" s="78"/>
    </row>
    <row r="134" spans="1:45" s="7" customFormat="1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2"/>
      <c r="P134" s="22"/>
      <c r="Q134" s="22"/>
      <c r="R134" s="22"/>
      <c r="S134" s="22"/>
      <c r="T134" s="22"/>
      <c r="U134" s="42"/>
      <c r="V134" s="46"/>
      <c r="W134" s="42"/>
      <c r="X134" s="42"/>
      <c r="Y134" s="22"/>
      <c r="Z134" s="22"/>
      <c r="AA134" s="22"/>
      <c r="AB134" s="22"/>
      <c r="AC134" s="22"/>
      <c r="AD134" s="22"/>
      <c r="AE134" s="22"/>
      <c r="AF134" s="22"/>
      <c r="AG134" s="22"/>
      <c r="AH134" s="66"/>
      <c r="AI134" s="42"/>
      <c r="AJ134" s="42"/>
      <c r="AK134" s="22"/>
      <c r="AL134" s="22"/>
      <c r="AM134" s="22"/>
      <c r="AN134" s="22"/>
      <c r="AO134" s="22"/>
      <c r="AP134" s="22"/>
      <c r="AQ134" s="22"/>
      <c r="AR134" s="78"/>
    </row>
    <row r="135" spans="1:45" s="7" customFormat="1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2"/>
      <c r="P135" s="22"/>
      <c r="Q135" s="22"/>
      <c r="R135" s="22"/>
      <c r="S135" s="22"/>
      <c r="T135" s="22"/>
      <c r="U135" s="42"/>
      <c r="V135" s="46"/>
      <c r="W135" s="42"/>
      <c r="X135" s="42"/>
      <c r="Y135" s="22"/>
      <c r="Z135" s="22"/>
      <c r="AA135" s="22"/>
      <c r="AB135" s="22"/>
      <c r="AC135" s="22"/>
      <c r="AD135" s="22"/>
      <c r="AE135" s="22"/>
      <c r="AF135" s="22"/>
      <c r="AG135" s="22"/>
      <c r="AH135" s="66"/>
      <c r="AI135" s="42"/>
      <c r="AJ135" s="42"/>
      <c r="AK135" s="22"/>
      <c r="AL135" s="22"/>
      <c r="AM135" s="22"/>
      <c r="AN135" s="22"/>
      <c r="AO135" s="22"/>
      <c r="AP135" s="22"/>
      <c r="AQ135" s="22"/>
      <c r="AR135" s="78"/>
    </row>
    <row r="136" spans="1:45" s="7" customFormat="1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2"/>
      <c r="P136" s="22"/>
      <c r="Q136" s="22"/>
      <c r="R136" s="22"/>
      <c r="S136" s="22"/>
      <c r="T136" s="22"/>
      <c r="U136" s="42"/>
      <c r="V136" s="46"/>
      <c r="W136" s="42"/>
      <c r="X136" s="42"/>
      <c r="Y136" s="22"/>
      <c r="Z136" s="22"/>
      <c r="AA136" s="22"/>
      <c r="AB136" s="22"/>
      <c r="AC136" s="22"/>
      <c r="AD136" s="22"/>
      <c r="AE136" s="22"/>
      <c r="AF136" s="22"/>
      <c r="AG136" s="22"/>
      <c r="AH136" s="66"/>
      <c r="AI136" s="42"/>
      <c r="AJ136" s="42"/>
      <c r="AK136" s="22"/>
      <c r="AL136" s="22"/>
      <c r="AM136" s="22"/>
      <c r="AN136" s="22"/>
      <c r="AO136" s="22"/>
      <c r="AP136" s="22"/>
      <c r="AQ136" s="22"/>
      <c r="AR136" s="78"/>
    </row>
    <row r="137" spans="1:45" s="7" customFormat="1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2"/>
      <c r="P137" s="22"/>
      <c r="Q137" s="22"/>
      <c r="R137" s="22"/>
      <c r="S137" s="22"/>
      <c r="T137" s="22"/>
      <c r="U137" s="42"/>
      <c r="V137" s="46"/>
      <c r="W137" s="42"/>
      <c r="X137" s="42"/>
      <c r="Y137" s="22"/>
      <c r="Z137" s="22"/>
      <c r="AA137" s="22"/>
      <c r="AB137" s="22"/>
      <c r="AC137" s="22"/>
      <c r="AD137" s="22"/>
      <c r="AE137" s="22"/>
      <c r="AF137" s="22"/>
      <c r="AG137" s="22"/>
      <c r="AH137" s="66"/>
      <c r="AI137" s="42"/>
      <c r="AJ137" s="42"/>
      <c r="AK137" s="22"/>
      <c r="AL137" s="22"/>
      <c r="AM137" s="22"/>
      <c r="AN137" s="22"/>
      <c r="AO137" s="22"/>
      <c r="AP137" s="22"/>
      <c r="AQ137" s="22"/>
      <c r="AR137" s="78"/>
    </row>
    <row r="138" spans="1:45" s="7" customFormat="1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2"/>
      <c r="P138" s="22"/>
      <c r="Q138" s="22"/>
      <c r="R138" s="22"/>
      <c r="S138" s="22"/>
      <c r="T138" s="22"/>
      <c r="U138" s="42"/>
      <c r="V138" s="46"/>
      <c r="W138" s="42"/>
      <c r="X138" s="42"/>
      <c r="Y138" s="22"/>
      <c r="Z138" s="22"/>
      <c r="AA138" s="22"/>
      <c r="AB138" s="22"/>
      <c r="AC138" s="22"/>
      <c r="AD138" s="22"/>
      <c r="AE138" s="22"/>
      <c r="AF138" s="22"/>
      <c r="AG138" s="22"/>
      <c r="AH138" s="66"/>
      <c r="AI138" s="42"/>
      <c r="AJ138" s="42"/>
      <c r="AK138" s="22"/>
      <c r="AL138" s="22"/>
      <c r="AM138" s="22"/>
      <c r="AN138" s="22"/>
      <c r="AO138" s="22"/>
      <c r="AP138" s="22"/>
      <c r="AQ138" s="22"/>
      <c r="AR138" s="78"/>
    </row>
    <row r="139" spans="1:45" s="7" customFormat="1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2"/>
      <c r="P139" s="22"/>
      <c r="Q139" s="22"/>
      <c r="R139" s="22"/>
      <c r="S139" s="22"/>
      <c r="T139" s="22"/>
      <c r="U139" s="42"/>
      <c r="V139" s="46"/>
      <c r="W139" s="42"/>
      <c r="X139" s="42"/>
      <c r="Y139" s="22"/>
      <c r="Z139" s="22"/>
      <c r="AA139" s="22"/>
      <c r="AB139" s="22"/>
      <c r="AC139" s="22"/>
      <c r="AD139" s="22"/>
      <c r="AE139" s="22"/>
      <c r="AF139" s="22"/>
      <c r="AG139" s="22"/>
      <c r="AH139" s="66"/>
      <c r="AI139" s="42"/>
      <c r="AJ139" s="42"/>
      <c r="AK139" s="22"/>
      <c r="AL139" s="22"/>
      <c r="AM139" s="22"/>
      <c r="AN139" s="22"/>
      <c r="AO139" s="22"/>
      <c r="AP139" s="22"/>
      <c r="AQ139" s="22"/>
      <c r="AR139" s="78"/>
    </row>
    <row r="140" spans="1:45" s="7" customFormat="1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2"/>
      <c r="P140" s="22"/>
      <c r="Q140" s="22"/>
      <c r="R140" s="22"/>
      <c r="S140" s="22"/>
      <c r="T140" s="22"/>
      <c r="U140" s="42"/>
      <c r="V140" s="46"/>
      <c r="W140" s="42"/>
      <c r="X140" s="42"/>
      <c r="Y140" s="22"/>
      <c r="Z140" s="22"/>
      <c r="AA140" s="22"/>
      <c r="AB140" s="22"/>
      <c r="AC140" s="22"/>
      <c r="AD140" s="22"/>
      <c r="AE140" s="22"/>
      <c r="AF140" s="22"/>
      <c r="AG140" s="22"/>
      <c r="AH140" s="66"/>
      <c r="AI140" s="42"/>
      <c r="AJ140" s="42"/>
      <c r="AK140" s="22"/>
      <c r="AL140" s="22"/>
      <c r="AM140" s="22"/>
      <c r="AN140" s="22"/>
      <c r="AO140" s="22"/>
      <c r="AP140" s="22"/>
      <c r="AQ140" s="22"/>
      <c r="AR140" s="78"/>
    </row>
    <row r="141" spans="1:45" s="7" customFormat="1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2"/>
      <c r="P141" s="22"/>
      <c r="Q141" s="22"/>
      <c r="R141" s="22"/>
      <c r="S141" s="22"/>
      <c r="T141" s="22"/>
      <c r="U141" s="42"/>
      <c r="V141" s="46"/>
      <c r="W141" s="42"/>
      <c r="X141" s="42"/>
      <c r="Y141" s="22"/>
      <c r="Z141" s="22"/>
      <c r="AA141" s="22"/>
      <c r="AB141" s="22"/>
      <c r="AC141" s="22"/>
      <c r="AD141" s="22"/>
      <c r="AE141" s="22"/>
      <c r="AF141" s="22"/>
      <c r="AG141" s="22"/>
      <c r="AH141" s="66"/>
      <c r="AI141" s="42"/>
      <c r="AJ141" s="42"/>
      <c r="AK141" s="22"/>
      <c r="AL141" s="22"/>
      <c r="AM141" s="22"/>
      <c r="AN141" s="22"/>
      <c r="AO141" s="22"/>
      <c r="AP141" s="22"/>
      <c r="AQ141" s="22"/>
      <c r="AR141" s="78"/>
    </row>
    <row r="142" spans="1:45" s="7" customFormat="1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2"/>
      <c r="P142" s="22"/>
      <c r="Q142" s="22"/>
      <c r="R142" s="22"/>
      <c r="S142" s="22"/>
      <c r="T142" s="22"/>
      <c r="U142" s="42"/>
      <c r="V142" s="46"/>
      <c r="W142" s="42"/>
      <c r="X142" s="42"/>
      <c r="Y142" s="22"/>
      <c r="Z142" s="22"/>
      <c r="AA142" s="22"/>
      <c r="AB142" s="22"/>
      <c r="AC142" s="22"/>
      <c r="AD142" s="22"/>
      <c r="AE142" s="22"/>
      <c r="AF142" s="22"/>
      <c r="AG142" s="22"/>
      <c r="AH142" s="66"/>
      <c r="AI142" s="42"/>
      <c r="AJ142" s="42"/>
      <c r="AK142" s="22"/>
      <c r="AL142" s="22"/>
      <c r="AM142" s="22"/>
      <c r="AN142" s="22"/>
      <c r="AO142" s="22"/>
      <c r="AP142" s="22"/>
      <c r="AQ142" s="22"/>
      <c r="AR142" s="78"/>
    </row>
    <row r="143" spans="1:45" s="7" customFormat="1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2"/>
      <c r="P143" s="22"/>
      <c r="Q143" s="22"/>
      <c r="R143" s="22"/>
      <c r="S143" s="22"/>
      <c r="T143" s="22"/>
      <c r="U143" s="42"/>
      <c r="V143" s="46"/>
      <c r="W143" s="42"/>
      <c r="X143" s="42"/>
      <c r="Y143" s="22"/>
      <c r="Z143" s="22"/>
      <c r="AA143" s="22"/>
      <c r="AB143" s="22"/>
      <c r="AC143" s="22"/>
      <c r="AD143" s="22"/>
      <c r="AE143" s="22"/>
      <c r="AF143" s="22"/>
      <c r="AG143" s="22"/>
      <c r="AH143" s="66"/>
      <c r="AI143" s="42"/>
      <c r="AJ143" s="42"/>
      <c r="AK143" s="22"/>
      <c r="AL143" s="22"/>
      <c r="AM143" s="22"/>
      <c r="AN143" s="22"/>
      <c r="AO143" s="22"/>
      <c r="AP143" s="22"/>
      <c r="AQ143" s="22"/>
      <c r="AR143" s="78"/>
    </row>
    <row r="144" spans="1:45" s="7" customFormat="1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2"/>
      <c r="P144" s="22"/>
      <c r="Q144" s="22"/>
      <c r="R144" s="22"/>
      <c r="S144" s="22"/>
      <c r="T144" s="22"/>
      <c r="U144" s="42"/>
      <c r="V144" s="46"/>
      <c r="W144" s="42"/>
      <c r="X144" s="42"/>
      <c r="Y144" s="22"/>
      <c r="Z144" s="22"/>
      <c r="AA144" s="22"/>
      <c r="AB144" s="22"/>
      <c r="AC144" s="22"/>
      <c r="AD144" s="22"/>
      <c r="AE144" s="22"/>
      <c r="AF144" s="22"/>
      <c r="AG144" s="22"/>
      <c r="AH144" s="66"/>
      <c r="AI144" s="42"/>
      <c r="AJ144" s="42"/>
      <c r="AK144" s="22"/>
      <c r="AL144" s="22"/>
      <c r="AM144" s="22"/>
      <c r="AN144" s="22"/>
      <c r="AO144" s="22"/>
      <c r="AP144" s="22"/>
      <c r="AQ144" s="22"/>
      <c r="AR144" s="78"/>
    </row>
    <row r="145" spans="1:44" s="7" customFormat="1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2"/>
      <c r="P145" s="22"/>
      <c r="Q145" s="22"/>
      <c r="R145" s="22"/>
      <c r="S145" s="22"/>
      <c r="T145" s="22"/>
      <c r="U145" s="42"/>
      <c r="V145" s="46"/>
      <c r="W145" s="42"/>
      <c r="X145" s="42"/>
      <c r="Y145" s="22"/>
      <c r="Z145" s="22"/>
      <c r="AA145" s="22"/>
      <c r="AB145" s="22"/>
      <c r="AC145" s="22"/>
      <c r="AD145" s="22"/>
      <c r="AE145" s="22"/>
      <c r="AF145" s="22"/>
      <c r="AG145" s="22"/>
      <c r="AH145" s="66"/>
      <c r="AI145" s="42"/>
      <c r="AJ145" s="42"/>
      <c r="AK145" s="22"/>
      <c r="AL145" s="22"/>
      <c r="AM145" s="22"/>
      <c r="AN145" s="22"/>
      <c r="AO145" s="22"/>
      <c r="AP145" s="22"/>
      <c r="AQ145" s="22"/>
      <c r="AR145" s="78"/>
    </row>
    <row r="146" spans="1:44" s="7" customFormat="1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2"/>
      <c r="P146" s="22"/>
      <c r="Q146" s="22"/>
      <c r="R146" s="22"/>
      <c r="S146" s="22"/>
      <c r="T146" s="22"/>
      <c r="U146" s="42"/>
      <c r="V146" s="46"/>
      <c r="W146" s="42"/>
      <c r="X146" s="42"/>
      <c r="Y146" s="22"/>
      <c r="Z146" s="22"/>
      <c r="AA146" s="22"/>
      <c r="AB146" s="22"/>
      <c r="AC146" s="22"/>
      <c r="AD146" s="22"/>
      <c r="AE146" s="22"/>
      <c r="AF146" s="22"/>
      <c r="AG146" s="22"/>
      <c r="AH146" s="66"/>
      <c r="AI146" s="42"/>
      <c r="AJ146" s="42"/>
      <c r="AK146" s="22"/>
      <c r="AL146" s="22"/>
      <c r="AM146" s="22"/>
      <c r="AN146" s="22"/>
      <c r="AO146" s="22"/>
      <c r="AP146" s="22"/>
      <c r="AQ146" s="22"/>
      <c r="AR146" s="78"/>
    </row>
    <row r="147" spans="1:44" s="7" customFormat="1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2"/>
      <c r="P147" s="22"/>
      <c r="Q147" s="22"/>
      <c r="R147" s="22"/>
      <c r="S147" s="22"/>
      <c r="T147" s="22"/>
      <c r="U147" s="42"/>
      <c r="V147" s="46"/>
      <c r="W147" s="42"/>
      <c r="X147" s="42"/>
      <c r="Y147" s="22"/>
      <c r="Z147" s="22"/>
      <c r="AA147" s="22"/>
      <c r="AB147" s="22"/>
      <c r="AC147" s="22"/>
      <c r="AD147" s="22"/>
      <c r="AE147" s="22"/>
      <c r="AF147" s="22"/>
      <c r="AG147" s="22"/>
      <c r="AH147" s="66"/>
      <c r="AI147" s="42"/>
      <c r="AJ147" s="42"/>
      <c r="AK147" s="22"/>
      <c r="AL147" s="22"/>
      <c r="AM147" s="22"/>
      <c r="AN147" s="22"/>
      <c r="AO147" s="22"/>
      <c r="AP147" s="22"/>
      <c r="AQ147" s="22"/>
      <c r="AR147" s="78"/>
    </row>
    <row r="148" spans="1:44" s="7" customFormat="1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2"/>
      <c r="P148" s="22"/>
      <c r="Q148" s="22"/>
      <c r="R148" s="22"/>
      <c r="S148" s="22"/>
      <c r="T148" s="22"/>
      <c r="U148" s="42"/>
      <c r="V148" s="46"/>
      <c r="W148" s="42"/>
      <c r="X148" s="42"/>
      <c r="Y148" s="22"/>
      <c r="Z148" s="22"/>
      <c r="AA148" s="22"/>
      <c r="AB148" s="22"/>
      <c r="AC148" s="22"/>
      <c r="AD148" s="22"/>
      <c r="AE148" s="22"/>
      <c r="AF148" s="22"/>
      <c r="AG148" s="22"/>
      <c r="AH148" s="66"/>
      <c r="AI148" s="42"/>
      <c r="AJ148" s="42"/>
      <c r="AK148" s="22"/>
      <c r="AL148" s="22"/>
      <c r="AM148" s="22"/>
      <c r="AN148" s="22"/>
      <c r="AO148" s="22"/>
      <c r="AP148" s="22"/>
      <c r="AQ148" s="22"/>
      <c r="AR148" s="78"/>
    </row>
    <row r="149" spans="1:44" s="7" customFormat="1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2"/>
      <c r="P149" s="22"/>
      <c r="Q149" s="22"/>
      <c r="R149" s="22"/>
      <c r="S149" s="22"/>
      <c r="T149" s="22"/>
      <c r="U149" s="42"/>
      <c r="V149" s="46"/>
      <c r="W149" s="42"/>
      <c r="X149" s="42"/>
      <c r="Y149" s="22"/>
      <c r="Z149" s="22"/>
      <c r="AA149" s="22"/>
      <c r="AB149" s="22"/>
      <c r="AC149" s="22"/>
      <c r="AD149" s="22"/>
      <c r="AE149" s="22"/>
      <c r="AF149" s="22"/>
      <c r="AG149" s="22"/>
      <c r="AH149" s="66"/>
      <c r="AI149" s="42"/>
      <c r="AJ149" s="42"/>
      <c r="AK149" s="22"/>
      <c r="AL149" s="22"/>
      <c r="AM149" s="22"/>
      <c r="AN149" s="22"/>
      <c r="AO149" s="22"/>
      <c r="AP149" s="22"/>
      <c r="AQ149" s="22"/>
      <c r="AR149" s="78"/>
    </row>
    <row r="150" spans="1:44" s="7" customFormat="1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2"/>
      <c r="P150" s="22"/>
      <c r="Q150" s="22"/>
      <c r="R150" s="22"/>
      <c r="S150" s="22"/>
      <c r="T150" s="22"/>
      <c r="U150" s="42"/>
      <c r="V150" s="46"/>
      <c r="W150" s="42"/>
      <c r="X150" s="42"/>
      <c r="Y150" s="22"/>
      <c r="Z150" s="22"/>
      <c r="AA150" s="22"/>
      <c r="AB150" s="22"/>
      <c r="AC150" s="22"/>
      <c r="AD150" s="22"/>
      <c r="AE150" s="22"/>
      <c r="AF150" s="22"/>
      <c r="AG150" s="22"/>
      <c r="AH150" s="66"/>
      <c r="AI150" s="42"/>
      <c r="AJ150" s="42"/>
      <c r="AK150" s="22"/>
      <c r="AL150" s="22"/>
      <c r="AM150" s="22"/>
      <c r="AN150" s="22"/>
      <c r="AO150" s="22"/>
      <c r="AP150" s="22"/>
      <c r="AQ150" s="22"/>
      <c r="AR150" s="78"/>
    </row>
    <row r="151" spans="1:44" s="7" customFormat="1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2"/>
      <c r="P151" s="22"/>
      <c r="Q151" s="22"/>
      <c r="R151" s="22"/>
      <c r="S151" s="22"/>
      <c r="T151" s="22"/>
      <c r="U151" s="42"/>
      <c r="V151" s="46"/>
      <c r="W151" s="42"/>
      <c r="X151" s="42"/>
      <c r="Y151" s="22"/>
      <c r="Z151" s="22"/>
      <c r="AA151" s="22"/>
      <c r="AB151" s="22"/>
      <c r="AC151" s="22"/>
      <c r="AD151" s="22"/>
      <c r="AE151" s="22"/>
      <c r="AF151" s="22"/>
      <c r="AG151" s="22"/>
      <c r="AH151" s="66"/>
      <c r="AI151" s="42"/>
      <c r="AJ151" s="42"/>
      <c r="AK151" s="22"/>
      <c r="AL151" s="22"/>
      <c r="AM151" s="22"/>
      <c r="AN151" s="22"/>
      <c r="AO151" s="22"/>
      <c r="AP151" s="22"/>
      <c r="AQ151" s="22"/>
      <c r="AR151" s="78"/>
    </row>
    <row r="152" spans="1:44" s="7" customFormat="1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2"/>
      <c r="P152" s="22"/>
      <c r="Q152" s="22"/>
      <c r="R152" s="22"/>
      <c r="S152" s="22"/>
      <c r="T152" s="22"/>
      <c r="U152" s="42"/>
      <c r="V152" s="46"/>
      <c r="W152" s="42"/>
      <c r="X152" s="42"/>
      <c r="Y152" s="22"/>
      <c r="Z152" s="22"/>
      <c r="AA152" s="22"/>
      <c r="AB152" s="22"/>
      <c r="AC152" s="22"/>
      <c r="AD152" s="22"/>
      <c r="AE152" s="22"/>
      <c r="AF152" s="22"/>
      <c r="AG152" s="22"/>
      <c r="AH152" s="66"/>
      <c r="AI152" s="42"/>
      <c r="AJ152" s="42"/>
      <c r="AK152" s="22"/>
      <c r="AL152" s="22"/>
      <c r="AM152" s="22"/>
      <c r="AN152" s="22"/>
      <c r="AO152" s="22"/>
      <c r="AP152" s="22"/>
      <c r="AQ152" s="22"/>
      <c r="AR152" s="78"/>
    </row>
    <row r="153" spans="1:44" s="7" customFormat="1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2"/>
      <c r="P153" s="22"/>
      <c r="Q153" s="22"/>
      <c r="R153" s="22"/>
      <c r="S153" s="22"/>
      <c r="T153" s="22"/>
      <c r="U153" s="42"/>
      <c r="V153" s="46"/>
      <c r="W153" s="42"/>
      <c r="X153" s="42"/>
      <c r="Y153" s="22"/>
      <c r="Z153" s="22"/>
      <c r="AA153" s="22"/>
      <c r="AB153" s="22"/>
      <c r="AC153" s="22"/>
      <c r="AD153" s="22"/>
      <c r="AE153" s="22"/>
      <c r="AF153" s="22"/>
      <c r="AG153" s="22"/>
      <c r="AH153" s="66"/>
      <c r="AI153" s="42"/>
      <c r="AJ153" s="42"/>
      <c r="AK153" s="22"/>
      <c r="AL153" s="22"/>
      <c r="AM153" s="22"/>
      <c r="AN153" s="22"/>
      <c r="AO153" s="22"/>
      <c r="AP153" s="22"/>
      <c r="AQ153" s="22"/>
      <c r="AR153" s="78"/>
    </row>
    <row r="154" spans="1:44" s="7" customFormat="1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2"/>
      <c r="P154" s="22"/>
      <c r="Q154" s="22"/>
      <c r="R154" s="22"/>
      <c r="S154" s="22"/>
      <c r="T154" s="22"/>
      <c r="U154" s="42"/>
      <c r="V154" s="46"/>
      <c r="W154" s="42"/>
      <c r="X154" s="42"/>
      <c r="Y154" s="22"/>
      <c r="Z154" s="22"/>
      <c r="AA154" s="22"/>
      <c r="AB154" s="22"/>
      <c r="AC154" s="22"/>
      <c r="AD154" s="22"/>
      <c r="AE154" s="22"/>
      <c r="AF154" s="22"/>
      <c r="AG154" s="22"/>
      <c r="AH154" s="66"/>
      <c r="AI154" s="42"/>
      <c r="AJ154" s="42"/>
      <c r="AK154" s="22"/>
      <c r="AL154" s="22"/>
      <c r="AM154" s="22"/>
      <c r="AN154" s="22"/>
      <c r="AO154" s="22"/>
      <c r="AP154" s="22"/>
      <c r="AQ154" s="22"/>
      <c r="AR154" s="78"/>
    </row>
    <row r="155" spans="1:44" s="7" customFormat="1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2"/>
      <c r="P155" s="22"/>
      <c r="Q155" s="22"/>
      <c r="R155" s="22"/>
      <c r="S155" s="22"/>
      <c r="T155" s="22"/>
      <c r="U155" s="42"/>
      <c r="V155" s="46"/>
      <c r="W155" s="42"/>
      <c r="X155" s="42"/>
      <c r="Y155" s="22"/>
      <c r="Z155" s="22"/>
      <c r="AA155" s="22"/>
      <c r="AB155" s="22"/>
      <c r="AC155" s="22"/>
      <c r="AD155" s="22"/>
      <c r="AE155" s="22"/>
      <c r="AF155" s="22"/>
      <c r="AG155" s="22"/>
      <c r="AH155" s="66"/>
      <c r="AI155" s="42"/>
      <c r="AJ155" s="42"/>
      <c r="AK155" s="22"/>
      <c r="AL155" s="22"/>
      <c r="AM155" s="22"/>
      <c r="AN155" s="22"/>
      <c r="AO155" s="22"/>
      <c r="AP155" s="22"/>
      <c r="AQ155" s="22"/>
      <c r="AR155" s="78"/>
    </row>
    <row r="156" spans="1:44" s="7" customFormat="1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2"/>
      <c r="P156" s="22"/>
      <c r="Q156" s="22"/>
      <c r="R156" s="22"/>
      <c r="S156" s="22"/>
      <c r="T156" s="22"/>
      <c r="U156" s="42"/>
      <c r="V156" s="46"/>
      <c r="W156" s="42"/>
      <c r="X156" s="42"/>
      <c r="Y156" s="22"/>
      <c r="Z156" s="22"/>
      <c r="AA156" s="22"/>
      <c r="AB156" s="22"/>
      <c r="AC156" s="22"/>
      <c r="AD156" s="22"/>
      <c r="AE156" s="22"/>
      <c r="AF156" s="22"/>
      <c r="AG156" s="22"/>
      <c r="AH156" s="66"/>
      <c r="AI156" s="42"/>
      <c r="AJ156" s="42"/>
      <c r="AK156" s="22"/>
      <c r="AL156" s="22"/>
      <c r="AM156" s="22"/>
      <c r="AN156" s="22"/>
      <c r="AO156" s="22"/>
      <c r="AP156" s="22"/>
      <c r="AQ156" s="22"/>
      <c r="AR156" s="78"/>
    </row>
    <row r="157" spans="1:44" s="7" customFormat="1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2"/>
      <c r="P157" s="22"/>
      <c r="Q157" s="22"/>
      <c r="R157" s="22"/>
      <c r="S157" s="22"/>
      <c r="T157" s="22"/>
      <c r="U157" s="42"/>
      <c r="V157" s="46"/>
      <c r="W157" s="42"/>
      <c r="X157" s="42"/>
      <c r="Y157" s="22"/>
      <c r="Z157" s="22"/>
      <c r="AA157" s="22"/>
      <c r="AB157" s="22"/>
      <c r="AC157" s="22"/>
      <c r="AD157" s="22"/>
      <c r="AE157" s="22"/>
      <c r="AF157" s="22"/>
      <c r="AG157" s="22"/>
      <c r="AH157" s="66"/>
      <c r="AI157" s="42"/>
      <c r="AJ157" s="42"/>
      <c r="AK157" s="22"/>
      <c r="AL157" s="22"/>
      <c r="AM157" s="22"/>
      <c r="AN157" s="22"/>
      <c r="AO157" s="22"/>
      <c r="AP157" s="22"/>
      <c r="AQ157" s="22"/>
      <c r="AR157" s="78"/>
    </row>
    <row r="158" spans="1:44" s="7" customFormat="1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2"/>
      <c r="P158" s="22"/>
      <c r="Q158" s="22"/>
      <c r="R158" s="22"/>
      <c r="S158" s="22"/>
      <c r="T158" s="22"/>
      <c r="U158" s="42"/>
      <c r="V158" s="46"/>
      <c r="W158" s="42"/>
      <c r="X158" s="42"/>
      <c r="Y158" s="22"/>
      <c r="Z158" s="22"/>
      <c r="AA158" s="22"/>
      <c r="AB158" s="22"/>
      <c r="AC158" s="22"/>
      <c r="AD158" s="22"/>
      <c r="AE158" s="22"/>
      <c r="AF158" s="22"/>
      <c r="AG158" s="22"/>
      <c r="AH158" s="66"/>
      <c r="AI158" s="42"/>
      <c r="AJ158" s="42"/>
      <c r="AK158" s="22"/>
      <c r="AL158" s="22"/>
      <c r="AM158" s="22"/>
      <c r="AN158" s="22"/>
      <c r="AO158" s="22"/>
      <c r="AP158" s="22"/>
      <c r="AQ158" s="22"/>
      <c r="AR158" s="78"/>
    </row>
    <row r="159" spans="1:44" s="7" customFormat="1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2"/>
      <c r="P159" s="22"/>
      <c r="Q159" s="22"/>
      <c r="R159" s="22"/>
      <c r="S159" s="22"/>
      <c r="T159" s="22"/>
      <c r="U159" s="42"/>
      <c r="V159" s="46"/>
      <c r="W159" s="42"/>
      <c r="X159" s="42"/>
      <c r="Y159" s="22"/>
      <c r="Z159" s="22"/>
      <c r="AA159" s="22"/>
      <c r="AB159" s="22"/>
      <c r="AC159" s="22"/>
      <c r="AD159" s="22"/>
      <c r="AE159" s="22"/>
      <c r="AF159" s="22"/>
      <c r="AG159" s="22"/>
      <c r="AH159" s="66"/>
      <c r="AI159" s="42"/>
      <c r="AJ159" s="42"/>
      <c r="AK159" s="22"/>
      <c r="AL159" s="22"/>
      <c r="AM159" s="22"/>
      <c r="AN159" s="22"/>
      <c r="AO159" s="22"/>
      <c r="AP159" s="22"/>
      <c r="AQ159" s="22"/>
      <c r="AR159" s="78"/>
    </row>
    <row r="160" spans="1:44" s="7" customFormat="1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2"/>
      <c r="P160" s="22"/>
      <c r="Q160" s="22"/>
      <c r="R160" s="22"/>
      <c r="S160" s="22"/>
      <c r="T160" s="22"/>
      <c r="U160" s="42"/>
      <c r="V160" s="46"/>
      <c r="W160" s="42"/>
      <c r="X160" s="42"/>
      <c r="Y160" s="22"/>
      <c r="Z160" s="22"/>
      <c r="AA160" s="22"/>
      <c r="AB160" s="22"/>
      <c r="AC160" s="22"/>
      <c r="AD160" s="22"/>
      <c r="AE160" s="22"/>
      <c r="AF160" s="22"/>
      <c r="AG160" s="22"/>
      <c r="AH160" s="66"/>
      <c r="AI160" s="42"/>
      <c r="AJ160" s="42"/>
      <c r="AK160" s="22"/>
      <c r="AL160" s="22"/>
      <c r="AM160" s="22"/>
      <c r="AN160" s="22"/>
      <c r="AO160" s="22"/>
      <c r="AP160" s="22"/>
      <c r="AQ160" s="22"/>
      <c r="AR160" s="78"/>
    </row>
    <row r="161" spans="1:44" s="7" customFormat="1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2"/>
      <c r="P161" s="22"/>
      <c r="Q161" s="22"/>
      <c r="R161" s="22"/>
      <c r="S161" s="22"/>
      <c r="T161" s="22"/>
      <c r="U161" s="42"/>
      <c r="V161" s="46"/>
      <c r="W161" s="42"/>
      <c r="X161" s="42"/>
      <c r="Y161" s="22"/>
      <c r="Z161" s="22"/>
      <c r="AA161" s="22"/>
      <c r="AB161" s="22"/>
      <c r="AC161" s="22"/>
      <c r="AD161" s="22"/>
      <c r="AE161" s="22"/>
      <c r="AF161" s="22"/>
      <c r="AG161" s="22"/>
      <c r="AH161" s="66"/>
      <c r="AI161" s="42"/>
      <c r="AJ161" s="42"/>
      <c r="AK161" s="22"/>
      <c r="AL161" s="22"/>
      <c r="AM161" s="22"/>
      <c r="AN161" s="22"/>
      <c r="AO161" s="22"/>
      <c r="AP161" s="22"/>
      <c r="AQ161" s="22"/>
      <c r="AR161" s="78"/>
    </row>
    <row r="162" spans="1:44" s="7" customFormat="1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2"/>
      <c r="P162" s="22"/>
      <c r="Q162" s="22"/>
      <c r="R162" s="22"/>
      <c r="S162" s="22"/>
      <c r="T162" s="22"/>
      <c r="U162" s="42"/>
      <c r="V162" s="46"/>
      <c r="W162" s="42"/>
      <c r="X162" s="42"/>
      <c r="Y162" s="22"/>
      <c r="Z162" s="22"/>
      <c r="AA162" s="22"/>
      <c r="AB162" s="22"/>
      <c r="AC162" s="22"/>
      <c r="AD162" s="22"/>
      <c r="AE162" s="22"/>
      <c r="AF162" s="22"/>
      <c r="AG162" s="22"/>
      <c r="AH162" s="66"/>
      <c r="AI162" s="42"/>
      <c r="AJ162" s="42"/>
      <c r="AK162" s="22"/>
      <c r="AL162" s="22"/>
      <c r="AM162" s="22"/>
      <c r="AN162" s="22"/>
      <c r="AO162" s="22"/>
      <c r="AP162" s="22"/>
      <c r="AQ162" s="22"/>
      <c r="AR162" s="78"/>
    </row>
    <row r="163" spans="1:44" s="7" customFormat="1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2"/>
      <c r="P163" s="22"/>
      <c r="Q163" s="22"/>
      <c r="R163" s="22"/>
      <c r="S163" s="22"/>
      <c r="T163" s="22"/>
      <c r="U163" s="42"/>
      <c r="V163" s="46"/>
      <c r="W163" s="42"/>
      <c r="X163" s="42"/>
      <c r="Y163" s="22"/>
      <c r="Z163" s="22"/>
      <c r="AA163" s="22"/>
      <c r="AB163" s="22"/>
      <c r="AC163" s="22"/>
      <c r="AD163" s="22"/>
      <c r="AE163" s="22"/>
      <c r="AF163" s="22"/>
      <c r="AG163" s="22"/>
      <c r="AH163" s="66"/>
      <c r="AI163" s="42"/>
      <c r="AJ163" s="42"/>
      <c r="AK163" s="22"/>
      <c r="AL163" s="22"/>
      <c r="AM163" s="22"/>
      <c r="AN163" s="22"/>
      <c r="AO163" s="22"/>
      <c r="AP163" s="22"/>
      <c r="AQ163" s="22"/>
      <c r="AR163" s="78"/>
    </row>
    <row r="164" spans="1:44" s="7" customFormat="1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2"/>
      <c r="P164" s="22"/>
      <c r="Q164" s="22"/>
      <c r="R164" s="22"/>
      <c r="S164" s="22"/>
      <c r="T164" s="22"/>
      <c r="U164" s="42"/>
      <c r="V164" s="46"/>
      <c r="W164" s="42"/>
      <c r="X164" s="42"/>
      <c r="Y164" s="22"/>
      <c r="Z164" s="22"/>
      <c r="AA164" s="22"/>
      <c r="AB164" s="22"/>
      <c r="AC164" s="22"/>
      <c r="AD164" s="22"/>
      <c r="AE164" s="22"/>
      <c r="AF164" s="22"/>
      <c r="AG164" s="22"/>
      <c r="AH164" s="66"/>
      <c r="AI164" s="42"/>
      <c r="AJ164" s="42"/>
      <c r="AK164" s="22"/>
      <c r="AL164" s="22"/>
      <c r="AM164" s="22"/>
      <c r="AN164" s="22"/>
      <c r="AO164" s="22"/>
      <c r="AP164" s="22"/>
      <c r="AQ164" s="22"/>
      <c r="AR164" s="78"/>
    </row>
    <row r="165" spans="1:44" s="7" customFormat="1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2"/>
      <c r="P165" s="22"/>
      <c r="Q165" s="22"/>
      <c r="R165" s="22"/>
      <c r="S165" s="22"/>
      <c r="T165" s="22"/>
      <c r="U165" s="42"/>
      <c r="V165" s="46"/>
      <c r="W165" s="42"/>
      <c r="X165" s="42"/>
      <c r="Y165" s="22"/>
      <c r="Z165" s="22"/>
      <c r="AA165" s="22"/>
      <c r="AB165" s="22"/>
      <c r="AC165" s="22"/>
      <c r="AD165" s="22"/>
      <c r="AE165" s="22"/>
      <c r="AF165" s="22"/>
      <c r="AG165" s="22"/>
      <c r="AH165" s="66"/>
      <c r="AI165" s="42"/>
      <c r="AJ165" s="42"/>
      <c r="AK165" s="22"/>
      <c r="AL165" s="22"/>
      <c r="AM165" s="22"/>
      <c r="AN165" s="22"/>
      <c r="AO165" s="22"/>
      <c r="AP165" s="22"/>
      <c r="AQ165" s="22"/>
      <c r="AR165" s="78"/>
    </row>
    <row r="166" spans="1:44" s="7" customFormat="1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2"/>
      <c r="P166" s="22"/>
      <c r="Q166" s="22"/>
      <c r="R166" s="22"/>
      <c r="S166" s="22"/>
      <c r="T166" s="22"/>
      <c r="U166" s="42"/>
      <c r="V166" s="46"/>
      <c r="W166" s="42"/>
      <c r="X166" s="42"/>
      <c r="Y166" s="22"/>
      <c r="Z166" s="22"/>
      <c r="AA166" s="22"/>
      <c r="AB166" s="22"/>
      <c r="AC166" s="22"/>
      <c r="AD166" s="22"/>
      <c r="AE166" s="22"/>
      <c r="AF166" s="22"/>
      <c r="AG166" s="22"/>
      <c r="AH166" s="66"/>
      <c r="AI166" s="42"/>
      <c r="AJ166" s="42"/>
      <c r="AK166" s="22"/>
      <c r="AL166" s="22"/>
      <c r="AM166" s="22"/>
      <c r="AN166" s="22"/>
      <c r="AO166" s="22"/>
      <c r="AP166" s="22"/>
      <c r="AQ166" s="22"/>
      <c r="AR166" s="78"/>
    </row>
    <row r="167" spans="1:44" s="7" customFormat="1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2"/>
      <c r="P167" s="22"/>
      <c r="Q167" s="22"/>
      <c r="R167" s="22"/>
      <c r="S167" s="22"/>
      <c r="T167" s="22"/>
      <c r="U167" s="42"/>
      <c r="V167" s="46"/>
      <c r="W167" s="42"/>
      <c r="X167" s="42"/>
      <c r="Y167" s="22"/>
      <c r="Z167" s="22"/>
      <c r="AA167" s="22"/>
      <c r="AB167" s="22"/>
      <c r="AC167" s="22"/>
      <c r="AD167" s="22"/>
      <c r="AE167" s="22"/>
      <c r="AF167" s="22"/>
      <c r="AG167" s="22"/>
      <c r="AH167" s="66"/>
      <c r="AI167" s="42"/>
      <c r="AJ167" s="42"/>
      <c r="AK167" s="22"/>
      <c r="AL167" s="22"/>
      <c r="AM167" s="22"/>
      <c r="AN167" s="22"/>
      <c r="AO167" s="22"/>
      <c r="AP167" s="22"/>
      <c r="AQ167" s="22"/>
      <c r="AR167" s="78"/>
    </row>
    <row r="168" spans="1:44" s="7" customFormat="1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2"/>
      <c r="P168" s="22"/>
      <c r="Q168" s="22"/>
      <c r="R168" s="22"/>
      <c r="S168" s="22"/>
      <c r="T168" s="22"/>
      <c r="U168" s="42"/>
      <c r="V168" s="46"/>
      <c r="W168" s="42"/>
      <c r="X168" s="42"/>
      <c r="Y168" s="22"/>
      <c r="Z168" s="22"/>
      <c r="AA168" s="22"/>
      <c r="AB168" s="22"/>
      <c r="AC168" s="22"/>
      <c r="AD168" s="22"/>
      <c r="AE168" s="22"/>
      <c r="AF168" s="22"/>
      <c r="AG168" s="22"/>
      <c r="AH168" s="66"/>
      <c r="AI168" s="42"/>
      <c r="AJ168" s="42"/>
      <c r="AK168" s="22"/>
      <c r="AL168" s="22"/>
      <c r="AM168" s="22"/>
      <c r="AN168" s="22"/>
      <c r="AO168" s="22"/>
      <c r="AP168" s="22"/>
      <c r="AQ168" s="22"/>
      <c r="AR168" s="78"/>
    </row>
    <row r="169" spans="1:44" s="7" customFormat="1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2"/>
      <c r="P169" s="22"/>
      <c r="Q169" s="22"/>
      <c r="R169" s="22"/>
      <c r="S169" s="22"/>
      <c r="T169" s="22"/>
      <c r="U169" s="42"/>
      <c r="V169" s="46"/>
      <c r="W169" s="42"/>
      <c r="X169" s="42"/>
      <c r="Y169" s="22"/>
      <c r="Z169" s="22"/>
      <c r="AA169" s="22"/>
      <c r="AB169" s="22"/>
      <c r="AC169" s="22"/>
      <c r="AD169" s="22"/>
      <c r="AE169" s="22"/>
      <c r="AF169" s="22"/>
      <c r="AG169" s="22"/>
      <c r="AH169" s="66"/>
      <c r="AI169" s="42"/>
      <c r="AJ169" s="42"/>
      <c r="AK169" s="22"/>
      <c r="AL169" s="22"/>
      <c r="AM169" s="22"/>
      <c r="AN169" s="22"/>
      <c r="AO169" s="22"/>
      <c r="AP169" s="22"/>
      <c r="AQ169" s="22"/>
      <c r="AR169" s="78"/>
    </row>
    <row r="170" spans="1:44" s="7" customFormat="1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2"/>
      <c r="P170" s="22"/>
      <c r="Q170" s="22"/>
      <c r="R170" s="22"/>
      <c r="S170" s="22"/>
      <c r="T170" s="22"/>
      <c r="U170" s="42"/>
      <c r="V170" s="46"/>
      <c r="W170" s="42"/>
      <c r="X170" s="42"/>
      <c r="Y170" s="22"/>
      <c r="Z170" s="22"/>
      <c r="AA170" s="22"/>
      <c r="AB170" s="22"/>
      <c r="AC170" s="22"/>
      <c r="AD170" s="22"/>
      <c r="AE170" s="22"/>
      <c r="AF170" s="22"/>
      <c r="AG170" s="22"/>
      <c r="AH170" s="66"/>
      <c r="AI170" s="42"/>
      <c r="AJ170" s="42"/>
      <c r="AK170" s="22"/>
      <c r="AL170" s="22"/>
      <c r="AM170" s="22"/>
      <c r="AN170" s="22"/>
      <c r="AO170" s="22"/>
      <c r="AP170" s="22"/>
      <c r="AQ170" s="22"/>
      <c r="AR170" s="78"/>
    </row>
    <row r="171" spans="1:44" s="7" customFormat="1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2"/>
      <c r="P171" s="22"/>
      <c r="Q171" s="22"/>
      <c r="R171" s="22"/>
      <c r="S171" s="22"/>
      <c r="T171" s="22"/>
      <c r="U171" s="42"/>
      <c r="V171" s="46"/>
      <c r="W171" s="42"/>
      <c r="X171" s="42"/>
      <c r="Y171" s="22"/>
      <c r="Z171" s="22"/>
      <c r="AA171" s="22"/>
      <c r="AB171" s="22"/>
      <c r="AC171" s="22"/>
      <c r="AD171" s="22"/>
      <c r="AE171" s="22"/>
      <c r="AF171" s="22"/>
      <c r="AG171" s="22"/>
      <c r="AH171" s="66"/>
      <c r="AI171" s="42"/>
      <c r="AJ171" s="42"/>
      <c r="AK171" s="22"/>
      <c r="AL171" s="22"/>
      <c r="AM171" s="22"/>
      <c r="AN171" s="22"/>
      <c r="AO171" s="22"/>
      <c r="AP171" s="22"/>
      <c r="AQ171" s="22"/>
      <c r="AR171" s="78"/>
    </row>
    <row r="172" spans="1:44" s="7" customFormat="1" ht="15" customHeight="1" x14ac:dyDescent="0.25">
      <c r="A172" s="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2"/>
      <c r="P172" s="22"/>
      <c r="Q172" s="22"/>
      <c r="R172" s="22"/>
      <c r="S172" s="22"/>
      <c r="T172" s="22"/>
      <c r="U172" s="42"/>
      <c r="V172" s="46"/>
      <c r="W172" s="42"/>
      <c r="X172" s="42"/>
      <c r="Y172" s="22"/>
      <c r="Z172" s="22"/>
      <c r="AA172" s="22"/>
      <c r="AB172" s="22"/>
      <c r="AC172" s="22"/>
      <c r="AD172" s="22"/>
      <c r="AE172" s="22"/>
      <c r="AF172" s="22"/>
      <c r="AG172" s="22"/>
      <c r="AH172" s="66"/>
      <c r="AI172" s="42"/>
      <c r="AJ172" s="42"/>
      <c r="AK172" s="22"/>
      <c r="AL172" s="22"/>
      <c r="AM172" s="22"/>
      <c r="AN172" s="22"/>
      <c r="AO172" s="22"/>
      <c r="AP172" s="22"/>
      <c r="AQ172" s="22"/>
      <c r="AR172" s="78"/>
    </row>
    <row r="173" spans="1:44" s="7" customFormat="1" ht="15" customHeight="1" x14ac:dyDescent="0.25">
      <c r="A173" s="8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2"/>
      <c r="P173" s="22"/>
      <c r="Q173" s="22"/>
      <c r="R173" s="22"/>
      <c r="S173" s="22"/>
      <c r="T173" s="22"/>
      <c r="U173" s="42"/>
      <c r="V173" s="46"/>
      <c r="W173" s="42"/>
      <c r="X173" s="42"/>
      <c r="Y173" s="22"/>
      <c r="Z173" s="22"/>
      <c r="AA173" s="22"/>
      <c r="AB173" s="22"/>
      <c r="AC173" s="22"/>
      <c r="AD173" s="22"/>
      <c r="AE173" s="22"/>
      <c r="AF173" s="22"/>
      <c r="AG173" s="22"/>
      <c r="AH173" s="66"/>
      <c r="AI173" s="42"/>
      <c r="AJ173" s="42"/>
      <c r="AK173" s="22"/>
      <c r="AL173" s="22"/>
      <c r="AM173" s="22"/>
      <c r="AN173" s="22"/>
      <c r="AO173" s="22"/>
      <c r="AP173" s="22"/>
      <c r="AQ173" s="22"/>
      <c r="AR173" s="78"/>
    </row>
    <row r="174" spans="1:44" s="7" customFormat="1" ht="15" customHeight="1" x14ac:dyDescent="0.25">
      <c r="A174" s="8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2"/>
      <c r="P174" s="22"/>
      <c r="Q174" s="22"/>
      <c r="R174" s="22"/>
      <c r="S174" s="22"/>
      <c r="T174" s="22"/>
      <c r="U174" s="42"/>
      <c r="V174" s="46"/>
      <c r="W174" s="42"/>
      <c r="X174" s="42"/>
      <c r="Y174" s="22"/>
      <c r="Z174" s="22"/>
      <c r="AA174" s="22"/>
      <c r="AB174" s="22"/>
      <c r="AC174" s="22"/>
      <c r="AD174" s="22"/>
      <c r="AE174" s="22"/>
      <c r="AF174" s="22"/>
      <c r="AG174" s="22"/>
      <c r="AH174" s="66"/>
      <c r="AI174" s="42"/>
      <c r="AJ174" s="42"/>
      <c r="AK174" s="22"/>
      <c r="AL174" s="22"/>
      <c r="AM174" s="22"/>
      <c r="AN174" s="22"/>
      <c r="AO174" s="22"/>
      <c r="AP174" s="22"/>
      <c r="AQ174" s="22"/>
      <c r="AR174" s="78"/>
    </row>
    <row r="175" spans="1:44" s="7" customFormat="1" ht="15" customHeight="1" x14ac:dyDescent="0.25">
      <c r="A175" s="8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2"/>
      <c r="P175" s="22"/>
      <c r="Q175" s="22"/>
      <c r="R175" s="22"/>
      <c r="S175" s="22"/>
      <c r="T175" s="22"/>
      <c r="U175" s="42"/>
      <c r="V175" s="46"/>
      <c r="W175" s="42"/>
      <c r="X175" s="42"/>
      <c r="Y175" s="22"/>
      <c r="Z175" s="22"/>
      <c r="AA175" s="22"/>
      <c r="AB175" s="22"/>
      <c r="AC175" s="22"/>
      <c r="AD175" s="22"/>
      <c r="AE175" s="22"/>
      <c r="AF175" s="22"/>
      <c r="AG175" s="22"/>
      <c r="AH175" s="66"/>
      <c r="AI175" s="42"/>
      <c r="AJ175" s="42"/>
      <c r="AK175" s="22"/>
      <c r="AL175" s="22"/>
      <c r="AM175" s="22"/>
      <c r="AN175" s="22"/>
      <c r="AO175" s="22"/>
      <c r="AP175" s="22"/>
      <c r="AQ175" s="22"/>
      <c r="AR175" s="78"/>
    </row>
    <row r="176" spans="1:44" s="7" customFormat="1" ht="15" customHeight="1" x14ac:dyDescent="0.25">
      <c r="A176" s="8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2"/>
      <c r="P176" s="22"/>
      <c r="Q176" s="22"/>
      <c r="R176" s="22"/>
      <c r="S176" s="22"/>
      <c r="T176" s="22"/>
      <c r="U176" s="42"/>
      <c r="V176" s="46"/>
      <c r="W176" s="42"/>
      <c r="X176" s="42"/>
      <c r="Y176" s="22"/>
      <c r="Z176" s="22"/>
      <c r="AA176" s="22"/>
      <c r="AB176" s="22"/>
      <c r="AC176" s="22"/>
      <c r="AD176" s="22"/>
      <c r="AE176" s="22"/>
      <c r="AF176" s="22"/>
      <c r="AG176" s="22"/>
      <c r="AH176" s="66"/>
      <c r="AI176" s="42"/>
      <c r="AJ176" s="42"/>
      <c r="AK176" s="22"/>
      <c r="AL176" s="22"/>
      <c r="AM176" s="22"/>
      <c r="AN176" s="22"/>
      <c r="AO176" s="22"/>
      <c r="AP176" s="22"/>
      <c r="AQ176" s="22"/>
      <c r="AR176" s="78"/>
    </row>
    <row r="177" spans="1:44" s="7" customFormat="1" ht="15" customHeight="1" x14ac:dyDescent="0.25">
      <c r="A177" s="8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2"/>
      <c r="P177" s="22"/>
      <c r="Q177" s="22"/>
      <c r="R177" s="22"/>
      <c r="S177" s="22"/>
      <c r="T177" s="22"/>
      <c r="U177" s="42"/>
      <c r="V177" s="46"/>
      <c r="W177" s="42"/>
      <c r="X177" s="42"/>
      <c r="Y177" s="22"/>
      <c r="Z177" s="22"/>
      <c r="AA177" s="22"/>
      <c r="AB177" s="22"/>
      <c r="AC177" s="22"/>
      <c r="AD177" s="22"/>
      <c r="AE177" s="22"/>
      <c r="AF177" s="22"/>
      <c r="AG177" s="22"/>
      <c r="AH177" s="66"/>
      <c r="AI177" s="42"/>
      <c r="AJ177" s="42"/>
      <c r="AK177" s="22"/>
      <c r="AL177" s="22"/>
      <c r="AM177" s="22"/>
      <c r="AN177" s="22"/>
      <c r="AO177" s="22"/>
      <c r="AP177" s="22"/>
      <c r="AQ177" s="22"/>
      <c r="AR177" s="78"/>
    </row>
    <row r="178" spans="1:44" s="7" customFormat="1" ht="15" customHeight="1" x14ac:dyDescent="0.25">
      <c r="A178" s="8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2"/>
      <c r="P178" s="22"/>
      <c r="Q178" s="22"/>
      <c r="R178" s="22"/>
      <c r="S178" s="22"/>
      <c r="T178" s="22"/>
      <c r="U178" s="42"/>
      <c r="V178" s="46"/>
      <c r="W178" s="42"/>
      <c r="X178" s="42"/>
      <c r="Y178" s="22"/>
      <c r="Z178" s="22"/>
      <c r="AA178" s="22"/>
      <c r="AB178" s="22"/>
      <c r="AC178" s="22"/>
      <c r="AD178" s="22"/>
      <c r="AE178" s="22"/>
      <c r="AF178" s="22"/>
      <c r="AG178" s="22"/>
      <c r="AH178" s="66"/>
      <c r="AI178" s="42"/>
      <c r="AJ178" s="42"/>
      <c r="AK178" s="22"/>
      <c r="AL178" s="22"/>
      <c r="AM178" s="22"/>
      <c r="AN178" s="22"/>
      <c r="AO178" s="22"/>
      <c r="AP178" s="22"/>
      <c r="AQ178" s="22"/>
      <c r="AR178" s="78"/>
    </row>
    <row r="179" spans="1:44" s="7" customFormat="1" ht="15" customHeight="1" x14ac:dyDescent="0.25">
      <c r="A179" s="8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2"/>
      <c r="P179" s="22"/>
      <c r="Q179" s="22"/>
      <c r="R179" s="22"/>
      <c r="S179" s="22"/>
      <c r="T179" s="22"/>
      <c r="U179" s="42"/>
      <c r="V179" s="46"/>
      <c r="W179" s="42"/>
      <c r="X179" s="42"/>
      <c r="Y179" s="22"/>
      <c r="Z179" s="22"/>
      <c r="AA179" s="22"/>
      <c r="AB179" s="22"/>
      <c r="AC179" s="22"/>
      <c r="AD179" s="22"/>
      <c r="AE179" s="22"/>
      <c r="AF179" s="22"/>
      <c r="AG179" s="22"/>
      <c r="AH179" s="66"/>
      <c r="AI179" s="42"/>
      <c r="AJ179" s="42"/>
      <c r="AK179" s="22"/>
      <c r="AL179" s="22"/>
      <c r="AM179" s="22"/>
      <c r="AN179" s="22"/>
      <c r="AO179" s="22"/>
      <c r="AP179" s="22"/>
      <c r="AQ179" s="22"/>
      <c r="AR179" s="78"/>
    </row>
    <row r="180" spans="1:44" s="7" customFormat="1" ht="15" customHeight="1" x14ac:dyDescent="0.25">
      <c r="A180" s="8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2"/>
      <c r="P180" s="22"/>
      <c r="Q180" s="22"/>
      <c r="R180" s="22"/>
      <c r="S180" s="22"/>
      <c r="T180" s="22"/>
      <c r="U180" s="42"/>
      <c r="V180" s="46"/>
      <c r="W180" s="42"/>
      <c r="X180" s="42"/>
      <c r="Y180" s="22"/>
      <c r="Z180" s="22"/>
      <c r="AA180" s="22"/>
      <c r="AB180" s="22"/>
      <c r="AC180" s="22"/>
      <c r="AD180" s="22"/>
      <c r="AE180" s="22"/>
      <c r="AF180" s="22"/>
      <c r="AG180" s="22"/>
      <c r="AH180" s="66"/>
      <c r="AI180" s="42"/>
      <c r="AJ180" s="42"/>
      <c r="AK180" s="22"/>
      <c r="AL180" s="22"/>
      <c r="AM180" s="22"/>
      <c r="AN180" s="22"/>
      <c r="AO180" s="22"/>
      <c r="AP180" s="22"/>
      <c r="AQ180" s="22"/>
      <c r="AR180" s="78"/>
    </row>
    <row r="181" spans="1:44" s="7" customFormat="1" ht="15" customHeight="1" x14ac:dyDescent="0.25">
      <c r="A181" s="8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2"/>
      <c r="P181" s="22"/>
      <c r="Q181" s="22"/>
      <c r="R181" s="22"/>
      <c r="S181" s="22"/>
      <c r="T181" s="22"/>
      <c r="U181" s="42"/>
      <c r="V181" s="46"/>
      <c r="W181" s="42"/>
      <c r="X181" s="42"/>
      <c r="Y181" s="22"/>
      <c r="Z181" s="22"/>
      <c r="AA181" s="22"/>
      <c r="AB181" s="22"/>
      <c r="AC181" s="22"/>
      <c r="AD181" s="22"/>
      <c r="AE181" s="22"/>
      <c r="AF181" s="22"/>
      <c r="AG181" s="22"/>
      <c r="AH181" s="66"/>
      <c r="AI181" s="42"/>
      <c r="AJ181" s="42"/>
      <c r="AK181" s="22"/>
      <c r="AL181" s="22"/>
      <c r="AM181" s="22"/>
      <c r="AN181" s="22"/>
      <c r="AO181" s="22"/>
      <c r="AP181" s="22"/>
      <c r="AQ181" s="22"/>
      <c r="AR181" s="78"/>
    </row>
    <row r="182" spans="1:44" s="7" customFormat="1" ht="15" customHeight="1" x14ac:dyDescent="0.25">
      <c r="A182" s="8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2"/>
      <c r="P182" s="22"/>
      <c r="Q182" s="22"/>
      <c r="R182" s="22"/>
      <c r="S182" s="22"/>
      <c r="T182" s="22"/>
      <c r="U182" s="42"/>
      <c r="V182" s="46"/>
      <c r="W182" s="42"/>
      <c r="X182" s="42"/>
      <c r="Y182" s="22"/>
      <c r="Z182" s="22"/>
      <c r="AA182" s="22"/>
      <c r="AB182" s="22"/>
      <c r="AC182" s="22"/>
      <c r="AD182" s="22"/>
      <c r="AE182" s="22"/>
      <c r="AF182" s="22"/>
      <c r="AG182" s="22"/>
      <c r="AH182" s="66"/>
      <c r="AI182" s="42"/>
      <c r="AJ182" s="42"/>
      <c r="AK182" s="22"/>
      <c r="AL182" s="22"/>
      <c r="AM182" s="22"/>
      <c r="AN182" s="22"/>
      <c r="AO182" s="22"/>
      <c r="AP182" s="22"/>
      <c r="AQ182" s="22"/>
      <c r="AR182" s="78"/>
    </row>
    <row r="183" spans="1:44" s="7" customFormat="1" ht="15" customHeight="1" x14ac:dyDescent="0.25">
      <c r="A183" s="8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2"/>
      <c r="P183" s="22"/>
      <c r="Q183" s="22"/>
      <c r="R183" s="22"/>
      <c r="S183" s="22"/>
      <c r="T183" s="22"/>
      <c r="U183" s="42"/>
      <c r="V183" s="46"/>
      <c r="W183" s="42"/>
      <c r="X183" s="42"/>
      <c r="Y183" s="22"/>
      <c r="Z183" s="22"/>
      <c r="AA183" s="22"/>
      <c r="AB183" s="22"/>
      <c r="AC183" s="22"/>
      <c r="AD183" s="22"/>
      <c r="AE183" s="22"/>
      <c r="AF183" s="22"/>
      <c r="AG183" s="22"/>
      <c r="AH183" s="66"/>
      <c r="AI183" s="42"/>
      <c r="AJ183" s="42"/>
      <c r="AK183" s="22"/>
      <c r="AL183" s="22"/>
      <c r="AM183" s="22"/>
      <c r="AN183" s="22"/>
      <c r="AO183" s="22"/>
      <c r="AP183" s="22"/>
      <c r="AQ183" s="22"/>
      <c r="AR183" s="78"/>
    </row>
    <row r="184" spans="1:44" s="7" customFormat="1" ht="15" customHeight="1" x14ac:dyDescent="0.25">
      <c r="A184" s="8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2"/>
      <c r="P184" s="22"/>
      <c r="Q184" s="22"/>
      <c r="R184" s="22"/>
      <c r="S184" s="22"/>
      <c r="T184" s="22"/>
      <c r="U184" s="42"/>
      <c r="V184" s="46"/>
      <c r="W184" s="42"/>
      <c r="X184" s="42"/>
      <c r="Y184" s="22"/>
      <c r="Z184" s="22"/>
      <c r="AA184" s="22"/>
      <c r="AB184" s="22"/>
      <c r="AC184" s="22"/>
      <c r="AD184" s="22"/>
      <c r="AE184" s="22"/>
      <c r="AF184" s="22"/>
      <c r="AG184" s="22"/>
      <c r="AH184" s="66"/>
      <c r="AI184" s="42"/>
      <c r="AJ184" s="42"/>
      <c r="AK184" s="22"/>
      <c r="AL184" s="22"/>
      <c r="AM184" s="22"/>
      <c r="AN184" s="22"/>
      <c r="AO184" s="22"/>
      <c r="AP184" s="22"/>
      <c r="AQ184" s="22"/>
      <c r="AR184" s="78"/>
    </row>
    <row r="185" spans="1:44" s="7" customFormat="1" ht="15" customHeight="1" x14ac:dyDescent="0.25">
      <c r="A185" s="8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2"/>
      <c r="P185" s="22"/>
      <c r="Q185" s="22"/>
      <c r="R185" s="22"/>
      <c r="S185" s="22"/>
      <c r="T185" s="22"/>
      <c r="U185" s="42"/>
      <c r="V185" s="46"/>
      <c r="W185" s="42"/>
      <c r="X185" s="42"/>
      <c r="Y185" s="22"/>
      <c r="Z185" s="22"/>
      <c r="AA185" s="22"/>
      <c r="AB185" s="22"/>
      <c r="AC185" s="22"/>
      <c r="AD185" s="22"/>
      <c r="AE185" s="22"/>
      <c r="AF185" s="22"/>
      <c r="AG185" s="22"/>
      <c r="AH185" s="66"/>
      <c r="AI185" s="42"/>
      <c r="AJ185" s="42"/>
      <c r="AK185" s="22"/>
      <c r="AL185" s="22"/>
      <c r="AM185" s="22"/>
      <c r="AN185" s="22"/>
      <c r="AO185" s="22"/>
      <c r="AP185" s="22"/>
      <c r="AQ185" s="22"/>
      <c r="AR185" s="78"/>
    </row>
    <row r="186" spans="1:44" s="7" customFormat="1" ht="15" customHeight="1" x14ac:dyDescent="0.25">
      <c r="A186" s="8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2"/>
      <c r="P186" s="22"/>
      <c r="Q186" s="22"/>
      <c r="R186" s="22"/>
      <c r="S186" s="22"/>
      <c r="T186" s="22"/>
      <c r="U186" s="42"/>
      <c r="V186" s="46"/>
      <c r="W186" s="42"/>
      <c r="X186" s="42"/>
      <c r="Y186" s="22"/>
      <c r="Z186" s="22"/>
      <c r="AA186" s="22"/>
      <c r="AB186" s="22"/>
      <c r="AC186" s="22"/>
      <c r="AD186" s="22"/>
      <c r="AE186" s="22"/>
      <c r="AF186" s="22"/>
      <c r="AG186" s="22"/>
      <c r="AH186" s="66"/>
      <c r="AI186" s="42"/>
      <c r="AJ186" s="42"/>
      <c r="AK186" s="22"/>
      <c r="AL186" s="22"/>
      <c r="AM186" s="22"/>
      <c r="AN186" s="22"/>
      <c r="AO186" s="22"/>
      <c r="AP186" s="22"/>
      <c r="AQ186" s="22"/>
      <c r="AR186" s="78"/>
    </row>
    <row r="187" spans="1:44" s="7" customFormat="1" ht="15" customHeight="1" x14ac:dyDescent="0.25">
      <c r="A187" s="8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2"/>
      <c r="P187" s="22"/>
      <c r="Q187" s="22"/>
      <c r="R187" s="22"/>
      <c r="S187" s="22"/>
      <c r="T187" s="22"/>
      <c r="U187" s="42"/>
      <c r="V187" s="46"/>
      <c r="W187" s="42"/>
      <c r="X187" s="42"/>
      <c r="Y187" s="22"/>
      <c r="Z187" s="22"/>
      <c r="AA187" s="22"/>
      <c r="AB187" s="22"/>
      <c r="AC187" s="22"/>
      <c r="AD187" s="22"/>
      <c r="AE187" s="22"/>
      <c r="AF187" s="22"/>
      <c r="AG187" s="22"/>
      <c r="AH187" s="66"/>
      <c r="AI187" s="42"/>
      <c r="AJ187" s="42"/>
      <c r="AK187" s="22"/>
      <c r="AL187" s="22"/>
      <c r="AM187" s="22"/>
      <c r="AN187" s="22"/>
      <c r="AO187" s="22"/>
      <c r="AP187" s="22"/>
      <c r="AQ187" s="22"/>
      <c r="AR187" s="78"/>
    </row>
    <row r="188" spans="1:44" s="7" customFormat="1" ht="15" customHeight="1" x14ac:dyDescent="0.25">
      <c r="A188" s="8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2"/>
      <c r="P188" s="22"/>
      <c r="Q188" s="22"/>
      <c r="R188" s="22"/>
      <c r="S188" s="22"/>
      <c r="T188" s="22"/>
      <c r="U188" s="42"/>
      <c r="V188" s="46"/>
      <c r="W188" s="42"/>
      <c r="X188" s="42"/>
      <c r="Y188" s="22"/>
      <c r="Z188" s="22"/>
      <c r="AA188" s="22"/>
      <c r="AB188" s="22"/>
      <c r="AC188" s="22"/>
      <c r="AD188" s="22"/>
      <c r="AE188" s="22"/>
      <c r="AF188" s="22"/>
      <c r="AG188" s="22"/>
      <c r="AH188" s="66"/>
      <c r="AI188" s="42"/>
      <c r="AJ188" s="42"/>
      <c r="AK188" s="22"/>
      <c r="AL188" s="22"/>
      <c r="AM188" s="22"/>
      <c r="AN188" s="22"/>
      <c r="AO188" s="22"/>
      <c r="AP188" s="22"/>
      <c r="AQ188" s="22"/>
      <c r="AR188" s="78"/>
    </row>
    <row r="189" spans="1:44" s="7" customFormat="1" ht="15" customHeight="1" x14ac:dyDescent="0.25">
      <c r="A189" s="8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2"/>
      <c r="P189" s="22"/>
      <c r="Q189" s="22"/>
      <c r="R189" s="22"/>
      <c r="S189" s="22"/>
      <c r="T189" s="22"/>
      <c r="U189" s="42"/>
      <c r="V189" s="46"/>
      <c r="W189" s="42"/>
      <c r="X189" s="42"/>
      <c r="Y189" s="22"/>
      <c r="Z189" s="22"/>
      <c r="AA189" s="22"/>
      <c r="AB189" s="22"/>
      <c r="AC189" s="22"/>
      <c r="AD189" s="22"/>
      <c r="AE189" s="22"/>
      <c r="AF189" s="22"/>
      <c r="AG189" s="22"/>
      <c r="AH189" s="66"/>
      <c r="AI189" s="42"/>
      <c r="AJ189" s="42"/>
      <c r="AK189" s="22"/>
      <c r="AL189" s="22"/>
      <c r="AM189" s="22"/>
      <c r="AN189" s="22"/>
      <c r="AO189" s="22"/>
      <c r="AP189" s="22"/>
      <c r="AQ189" s="22"/>
      <c r="AR189" s="78"/>
    </row>
    <row r="190" spans="1:44" s="7" customFormat="1" ht="15" customHeight="1" x14ac:dyDescent="0.25">
      <c r="A190" s="8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2"/>
      <c r="P190" s="22"/>
      <c r="Q190" s="22"/>
      <c r="R190" s="22"/>
      <c r="S190" s="22"/>
      <c r="T190" s="22"/>
      <c r="U190" s="42"/>
      <c r="V190" s="46"/>
      <c r="W190" s="42"/>
      <c r="X190" s="42"/>
      <c r="Y190" s="22"/>
      <c r="Z190" s="22"/>
      <c r="AA190" s="22"/>
      <c r="AB190" s="22"/>
      <c r="AC190" s="22"/>
      <c r="AD190" s="22"/>
      <c r="AE190" s="22"/>
      <c r="AF190" s="22"/>
      <c r="AG190" s="22"/>
      <c r="AH190" s="66"/>
      <c r="AI190" s="42"/>
      <c r="AJ190" s="42"/>
      <c r="AK190" s="22"/>
      <c r="AL190" s="22"/>
      <c r="AM190" s="22"/>
      <c r="AN190" s="22"/>
      <c r="AO190" s="22"/>
      <c r="AP190" s="22"/>
      <c r="AQ190" s="22"/>
      <c r="AR190" s="78"/>
    </row>
    <row r="191" spans="1:44" s="7" customFormat="1" ht="15" customHeight="1" x14ac:dyDescent="0.25">
      <c r="A191" s="8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2"/>
      <c r="P191" s="22"/>
      <c r="Q191" s="22"/>
      <c r="R191" s="22"/>
      <c r="S191" s="22"/>
      <c r="T191" s="22"/>
      <c r="U191" s="42"/>
      <c r="V191" s="46"/>
      <c r="W191" s="42"/>
      <c r="X191" s="42"/>
      <c r="Y191" s="22"/>
      <c r="Z191" s="22"/>
      <c r="AA191" s="22"/>
      <c r="AB191" s="22"/>
      <c r="AC191" s="22"/>
      <c r="AD191" s="22"/>
      <c r="AE191" s="22"/>
      <c r="AF191" s="22"/>
      <c r="AG191" s="22"/>
      <c r="AH191" s="66"/>
      <c r="AI191" s="42"/>
      <c r="AJ191" s="42"/>
      <c r="AK191" s="22"/>
      <c r="AL191" s="22"/>
      <c r="AM191" s="22"/>
      <c r="AN191" s="22"/>
      <c r="AO191" s="22"/>
      <c r="AP191" s="22"/>
      <c r="AQ191" s="22"/>
      <c r="AR191" s="78"/>
    </row>
    <row r="192" spans="1:44" s="7" customFormat="1" ht="15" customHeight="1" x14ac:dyDescent="0.25">
      <c r="A192" s="8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2"/>
      <c r="P192" s="22"/>
      <c r="Q192" s="22"/>
      <c r="R192" s="22"/>
      <c r="S192" s="22"/>
      <c r="T192" s="22"/>
      <c r="U192" s="42"/>
      <c r="V192" s="46"/>
      <c r="W192" s="42"/>
      <c r="X192" s="42"/>
      <c r="Y192" s="22"/>
      <c r="Z192" s="22"/>
      <c r="AA192" s="22"/>
      <c r="AB192" s="22"/>
      <c r="AC192" s="22"/>
      <c r="AD192" s="22"/>
      <c r="AE192" s="22"/>
      <c r="AF192" s="22"/>
      <c r="AG192" s="22"/>
      <c r="AH192" s="66"/>
      <c r="AI192" s="42"/>
      <c r="AJ192" s="42"/>
      <c r="AK192" s="22"/>
      <c r="AL192" s="22"/>
      <c r="AM192" s="22"/>
      <c r="AN192" s="22"/>
      <c r="AO192" s="22"/>
      <c r="AP192" s="22"/>
      <c r="AQ192" s="22"/>
      <c r="AR192" s="78"/>
    </row>
    <row r="193" spans="2:43" ht="15" customHeight="1" x14ac:dyDescent="0.25">
      <c r="AG193" s="22"/>
      <c r="AH193" s="66"/>
      <c r="AI193" s="42"/>
      <c r="AJ193" s="42"/>
    </row>
    <row r="194" spans="2:43" ht="15" customHeight="1" x14ac:dyDescent="0.25">
      <c r="AG194" s="22"/>
      <c r="AH194" s="66"/>
      <c r="AI194" s="42"/>
      <c r="AJ194" s="42"/>
    </row>
    <row r="195" spans="2:43" ht="15" customHeight="1" x14ac:dyDescent="0.25">
      <c r="AG195" s="22"/>
      <c r="AH195" s="66"/>
      <c r="AI195" s="42"/>
      <c r="AJ195" s="42"/>
    </row>
    <row r="196" spans="2:43" ht="15" customHeight="1" x14ac:dyDescent="0.25">
      <c r="AG196" s="22"/>
      <c r="AH196" s="66"/>
      <c r="AI196" s="42"/>
      <c r="AJ196" s="42"/>
    </row>
    <row r="197" spans="2:43" ht="15" customHeight="1" x14ac:dyDescent="0.25">
      <c r="AG197" s="22"/>
      <c r="AH197" s="66"/>
      <c r="AI197" s="42"/>
      <c r="AJ197" s="42"/>
    </row>
    <row r="198" spans="2:43" ht="15" customHeight="1" x14ac:dyDescent="0.25">
      <c r="AG198" s="22"/>
      <c r="AH198" s="66"/>
      <c r="AI198" s="42"/>
      <c r="AJ198" s="42"/>
    </row>
    <row r="199" spans="2:43" ht="15" customHeight="1" x14ac:dyDescent="0.25">
      <c r="AG199" s="22"/>
      <c r="AH199" s="66"/>
      <c r="AI199" s="42"/>
      <c r="AJ199" s="42"/>
    </row>
    <row r="208" spans="2:43" ht="15" customHeight="1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</row>
    <row r="209" spans="2:43" ht="15" customHeight="1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</row>
    <row r="210" spans="2:43" ht="15" customHeight="1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</row>
    <row r="211" spans="2:43" ht="15" customHeight="1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</row>
    <row r="212" spans="2:43" ht="15" customHeight="1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</row>
    <row r="213" spans="2:43" ht="15" customHeight="1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</row>
    <row r="214" spans="2:43" ht="15" customHeight="1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</row>
    <row r="215" spans="2:43" ht="15" customHeight="1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</row>
    <row r="216" spans="2:43" ht="15" customHeight="1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</row>
    <row r="217" spans="2:43" ht="15" customHeight="1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</row>
    <row r="218" spans="2:43" ht="15" customHeight="1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</row>
    <row r="219" spans="2:43" ht="15" customHeight="1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</row>
    <row r="220" spans="2:43" ht="15" customHeight="1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</row>
    <row r="221" spans="2:43" ht="15" customHeight="1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</row>
    <row r="222" spans="2:43" ht="15" customHeight="1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</row>
    <row r="223" spans="2:43" ht="15" customHeight="1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</row>
    <row r="224" spans="2:43" ht="15" customHeight="1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</row>
    <row r="225" spans="2:43" ht="15" customHeight="1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</row>
    <row r="226" spans="2:43" ht="15" customHeight="1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</row>
    <row r="228" spans="2:43" ht="15" customHeight="1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</row>
    <row r="229" spans="2:43" ht="15" customHeight="1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</row>
    <row r="230" spans="2:43" ht="15" customHeight="1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</row>
    <row r="231" spans="2:43" ht="15" customHeight="1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</row>
    <row r="232" spans="2:43" ht="15" customHeight="1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</row>
  </sheetData>
  <sortState ref="B22:AJ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59</v>
      </c>
      <c r="F1" s="154"/>
      <c r="G1" s="86"/>
      <c r="H1" s="8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86"/>
      <c r="AD1" s="8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2" t="s">
        <v>64</v>
      </c>
      <c r="C2" s="73"/>
      <c r="D2" s="155"/>
      <c r="E2" s="12" t="s">
        <v>13</v>
      </c>
      <c r="F2" s="13"/>
      <c r="G2" s="13"/>
      <c r="H2" s="13"/>
      <c r="I2" s="19"/>
      <c r="J2" s="14"/>
      <c r="K2" s="128"/>
      <c r="L2" s="21" t="s">
        <v>183</v>
      </c>
      <c r="M2" s="13"/>
      <c r="N2" s="13"/>
      <c r="O2" s="20"/>
      <c r="P2" s="18"/>
      <c r="Q2" s="21" t="s">
        <v>184</v>
      </c>
      <c r="R2" s="13"/>
      <c r="S2" s="13"/>
      <c r="T2" s="13"/>
      <c r="U2" s="19"/>
      <c r="V2" s="20"/>
      <c r="W2" s="18"/>
      <c r="X2" s="156" t="s">
        <v>185</v>
      </c>
      <c r="Y2" s="157"/>
      <c r="Z2" s="158"/>
      <c r="AA2" s="12" t="s">
        <v>13</v>
      </c>
      <c r="AB2" s="13"/>
      <c r="AC2" s="13"/>
      <c r="AD2" s="13"/>
      <c r="AE2" s="19"/>
      <c r="AF2" s="14"/>
      <c r="AG2" s="128"/>
      <c r="AH2" s="21" t="s">
        <v>186</v>
      </c>
      <c r="AI2" s="13"/>
      <c r="AJ2" s="13"/>
      <c r="AK2" s="20"/>
      <c r="AL2" s="18"/>
      <c r="AM2" s="21" t="s">
        <v>184</v>
      </c>
      <c r="AN2" s="13"/>
      <c r="AO2" s="13"/>
      <c r="AP2" s="13"/>
      <c r="AQ2" s="19"/>
      <c r="AR2" s="20"/>
      <c r="AS2" s="15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9"/>
      <c r="L3" s="17" t="s">
        <v>5</v>
      </c>
      <c r="M3" s="17" t="s">
        <v>6</v>
      </c>
      <c r="N3" s="17" t="s">
        <v>65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9"/>
      <c r="AH3" s="17" t="s">
        <v>5</v>
      </c>
      <c r="AI3" s="17" t="s">
        <v>6</v>
      </c>
      <c r="AJ3" s="17" t="s">
        <v>65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7"/>
      <c r="C4" s="32"/>
      <c r="D4" s="37"/>
      <c r="E4" s="27"/>
      <c r="F4" s="27"/>
      <c r="G4" s="27"/>
      <c r="H4" s="31"/>
      <c r="I4" s="27"/>
      <c r="J4" s="38"/>
      <c r="K4" s="45"/>
      <c r="L4" s="102"/>
      <c r="M4" s="17"/>
      <c r="N4" s="17"/>
      <c r="O4" s="17"/>
      <c r="P4" s="22"/>
      <c r="Q4" s="27"/>
      <c r="R4" s="27"/>
      <c r="S4" s="31"/>
      <c r="T4" s="27"/>
      <c r="U4" s="27"/>
      <c r="V4" s="160"/>
      <c r="W4" s="45"/>
      <c r="X4" s="27">
        <v>2005</v>
      </c>
      <c r="Y4" s="27" t="s">
        <v>37</v>
      </c>
      <c r="Z4" s="37" t="s">
        <v>51</v>
      </c>
      <c r="AA4" s="27">
        <v>1</v>
      </c>
      <c r="AB4" s="27">
        <v>0</v>
      </c>
      <c r="AC4" s="27">
        <v>0</v>
      </c>
      <c r="AD4" s="27">
        <v>0</v>
      </c>
      <c r="AE4" s="27">
        <v>3</v>
      </c>
      <c r="AF4" s="53">
        <v>0.6</v>
      </c>
      <c r="AG4" s="177">
        <v>5</v>
      </c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61"/>
      <c r="AS4" s="17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7"/>
      <c r="C5" s="32"/>
      <c r="D5" s="37"/>
      <c r="E5" s="27"/>
      <c r="F5" s="27"/>
      <c r="G5" s="27"/>
      <c r="H5" s="31"/>
      <c r="I5" s="27"/>
      <c r="J5" s="38"/>
      <c r="K5" s="45"/>
      <c r="L5" s="102"/>
      <c r="M5" s="17"/>
      <c r="N5" s="17"/>
      <c r="O5" s="17"/>
      <c r="P5" s="22"/>
      <c r="Q5" s="27"/>
      <c r="R5" s="27"/>
      <c r="S5" s="31"/>
      <c r="T5" s="27"/>
      <c r="U5" s="27"/>
      <c r="V5" s="160"/>
      <c r="W5" s="45"/>
      <c r="X5" s="27"/>
      <c r="Y5" s="27"/>
      <c r="Z5" s="37"/>
      <c r="AA5" s="27"/>
      <c r="AB5" s="27"/>
      <c r="AC5" s="27"/>
      <c r="AD5" s="27"/>
      <c r="AE5" s="27"/>
      <c r="AF5" s="53"/>
      <c r="AG5" s="177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61"/>
      <c r="AS5" s="178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7">
        <v>2007</v>
      </c>
      <c r="C6" s="32" t="s">
        <v>53</v>
      </c>
      <c r="D6" s="37" t="s">
        <v>50</v>
      </c>
      <c r="E6" s="27">
        <v>20</v>
      </c>
      <c r="F6" s="27">
        <v>0</v>
      </c>
      <c r="G6" s="27">
        <v>3</v>
      </c>
      <c r="H6" s="31">
        <v>22</v>
      </c>
      <c r="I6" s="27">
        <v>70</v>
      </c>
      <c r="J6" s="38">
        <v>0.53435114503816794</v>
      </c>
      <c r="K6" s="45">
        <v>131</v>
      </c>
      <c r="L6" s="102"/>
      <c r="M6" s="17"/>
      <c r="N6" s="17"/>
      <c r="O6" s="17"/>
      <c r="P6" s="22"/>
      <c r="Q6" s="27">
        <v>3</v>
      </c>
      <c r="R6" s="27">
        <v>0</v>
      </c>
      <c r="S6" s="31">
        <v>0</v>
      </c>
      <c r="T6" s="27">
        <v>4</v>
      </c>
      <c r="U6" s="27">
        <v>15</v>
      </c>
      <c r="V6" s="160">
        <v>0.65200000000000002</v>
      </c>
      <c r="W6" s="45">
        <v>23</v>
      </c>
      <c r="X6" s="27">
        <v>2007</v>
      </c>
      <c r="Y6" s="27" t="s">
        <v>35</v>
      </c>
      <c r="Z6" s="37" t="s">
        <v>51</v>
      </c>
      <c r="AA6" s="27">
        <v>1</v>
      </c>
      <c r="AB6" s="27">
        <v>0</v>
      </c>
      <c r="AC6" s="27">
        <v>1</v>
      </c>
      <c r="AD6" s="27">
        <v>2</v>
      </c>
      <c r="AE6" s="27">
        <v>6</v>
      </c>
      <c r="AF6" s="53">
        <v>0.85709999999999997</v>
      </c>
      <c r="AG6" s="177">
        <v>7</v>
      </c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61"/>
      <c r="AS6" s="17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7">
        <v>2008</v>
      </c>
      <c r="C7" s="32" t="s">
        <v>54</v>
      </c>
      <c r="D7" s="37" t="s">
        <v>49</v>
      </c>
      <c r="E7" s="27">
        <v>16</v>
      </c>
      <c r="F7" s="27">
        <v>2</v>
      </c>
      <c r="G7" s="27">
        <v>2</v>
      </c>
      <c r="H7" s="31">
        <v>21</v>
      </c>
      <c r="I7" s="27">
        <v>69</v>
      </c>
      <c r="J7" s="38">
        <v>0.58499999999999996</v>
      </c>
      <c r="K7" s="45">
        <v>118</v>
      </c>
      <c r="L7" s="102"/>
      <c r="M7" s="17"/>
      <c r="N7" s="17"/>
      <c r="O7" s="17"/>
      <c r="P7" s="22"/>
      <c r="Q7" s="27"/>
      <c r="R7" s="27"/>
      <c r="S7" s="31"/>
      <c r="T7" s="27"/>
      <c r="U7" s="27"/>
      <c r="V7" s="160"/>
      <c r="W7" s="45"/>
      <c r="X7" s="27"/>
      <c r="Y7" s="32"/>
      <c r="Z7" s="37"/>
      <c r="AA7" s="27"/>
      <c r="AB7" s="27"/>
      <c r="AC7" s="27"/>
      <c r="AD7" s="31"/>
      <c r="AE7" s="27"/>
      <c r="AF7" s="38"/>
      <c r="AG7" s="45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61"/>
      <c r="AS7" s="8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7">
        <v>2009</v>
      </c>
      <c r="C8" s="32" t="s">
        <v>39</v>
      </c>
      <c r="D8" s="37" t="s">
        <v>49</v>
      </c>
      <c r="E8" s="27">
        <v>15</v>
      </c>
      <c r="F8" s="27">
        <v>0</v>
      </c>
      <c r="G8" s="27">
        <v>1</v>
      </c>
      <c r="H8" s="31">
        <v>19</v>
      </c>
      <c r="I8" s="27">
        <v>43</v>
      </c>
      <c r="J8" s="38">
        <v>0.47299999999999998</v>
      </c>
      <c r="K8" s="45">
        <v>91</v>
      </c>
      <c r="L8" s="102"/>
      <c r="M8" s="17"/>
      <c r="N8" s="17"/>
      <c r="O8" s="17"/>
      <c r="P8" s="22"/>
      <c r="Q8" s="27">
        <v>2</v>
      </c>
      <c r="R8" s="27">
        <v>0</v>
      </c>
      <c r="S8" s="31">
        <v>0</v>
      </c>
      <c r="T8" s="27">
        <v>2</v>
      </c>
      <c r="U8" s="27">
        <v>8</v>
      </c>
      <c r="V8" s="160">
        <v>0.61499999999999999</v>
      </c>
      <c r="W8" s="45">
        <v>13</v>
      </c>
      <c r="X8" s="27"/>
      <c r="Y8" s="32"/>
      <c r="Z8" s="37"/>
      <c r="AA8" s="27"/>
      <c r="AB8" s="27"/>
      <c r="AC8" s="27"/>
      <c r="AD8" s="31"/>
      <c r="AE8" s="27"/>
      <c r="AF8" s="38"/>
      <c r="AG8" s="45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161"/>
      <c r="AS8" s="8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88" t="s">
        <v>187</v>
      </c>
      <c r="C9" s="77"/>
      <c r="D9" s="76"/>
      <c r="E9" s="75">
        <f>SUM(E4:E8)</f>
        <v>51</v>
      </c>
      <c r="F9" s="75">
        <f>SUM(F4:F8)</f>
        <v>2</v>
      </c>
      <c r="G9" s="75">
        <f>SUM(G4:G8)</f>
        <v>6</v>
      </c>
      <c r="H9" s="75">
        <f>SUM(H4:H8)</f>
        <v>62</v>
      </c>
      <c r="I9" s="75">
        <f>SUM(I4:I8)</f>
        <v>182</v>
      </c>
      <c r="J9" s="162">
        <f>PRODUCT(I9/K9)</f>
        <v>0.53529411764705881</v>
      </c>
      <c r="K9" s="128">
        <f>SUM(K4:K8)</f>
        <v>340</v>
      </c>
      <c r="L9" s="21"/>
      <c r="M9" s="19"/>
      <c r="N9" s="147"/>
      <c r="O9" s="148"/>
      <c r="P9" s="22"/>
      <c r="Q9" s="75">
        <f>SUM(Q4:Q8)</f>
        <v>5</v>
      </c>
      <c r="R9" s="75">
        <f>SUM(R4:R8)</f>
        <v>0</v>
      </c>
      <c r="S9" s="75">
        <f>SUM(S4:S8)</f>
        <v>0</v>
      </c>
      <c r="T9" s="75">
        <f>SUM(T4:T8)</f>
        <v>6</v>
      </c>
      <c r="U9" s="75">
        <f>SUM(U4:U8)</f>
        <v>23</v>
      </c>
      <c r="V9" s="162">
        <f>PRODUCT(U9/W9)</f>
        <v>0.63888888888888884</v>
      </c>
      <c r="W9" s="128">
        <f>SUM(W4:W8)</f>
        <v>36</v>
      </c>
      <c r="X9" s="15" t="s">
        <v>187</v>
      </c>
      <c r="Y9" s="16"/>
      <c r="Z9" s="14"/>
      <c r="AA9" s="75">
        <f>SUM(AA4:AA8)</f>
        <v>2</v>
      </c>
      <c r="AB9" s="75">
        <f>SUM(AB4:AB8)</f>
        <v>0</v>
      </c>
      <c r="AC9" s="75">
        <f>SUM(AC4:AC8)</f>
        <v>1</v>
      </c>
      <c r="AD9" s="75">
        <f>SUM(AD4:AD8)</f>
        <v>2</v>
      </c>
      <c r="AE9" s="75">
        <f>SUM(AE4:AE8)</f>
        <v>9</v>
      </c>
      <c r="AF9" s="162">
        <f>PRODUCT(AE9/AG9)</f>
        <v>0.75</v>
      </c>
      <c r="AG9" s="128">
        <f>SUM(AG4:AG8)</f>
        <v>12</v>
      </c>
      <c r="AH9" s="21"/>
      <c r="AI9" s="19"/>
      <c r="AJ9" s="147"/>
      <c r="AK9" s="148"/>
      <c r="AL9" s="22"/>
      <c r="AM9" s="75">
        <f>SUM(AM4:AM8)</f>
        <v>0</v>
      </c>
      <c r="AN9" s="75">
        <f>SUM(AN4:AN8)</f>
        <v>0</v>
      </c>
      <c r="AO9" s="75">
        <f>SUM(AO4:AO8)</f>
        <v>0</v>
      </c>
      <c r="AP9" s="75">
        <f>SUM(AP4:AP8)</f>
        <v>0</v>
      </c>
      <c r="AQ9" s="75">
        <f>SUM(AQ4:AQ8)</f>
        <v>0</v>
      </c>
      <c r="AR9" s="162">
        <v>0</v>
      </c>
      <c r="AS9" s="159">
        <f>SUM(AS4:AS8)</f>
        <v>0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45"/>
      <c r="L10" s="22"/>
      <c r="M10" s="22"/>
      <c r="N10" s="22"/>
      <c r="O10" s="22"/>
      <c r="P10" s="42"/>
      <c r="Q10" s="42"/>
      <c r="R10" s="46"/>
      <c r="S10" s="42"/>
      <c r="T10" s="42"/>
      <c r="U10" s="22"/>
      <c r="V10" s="22"/>
      <c r="W10" s="45"/>
      <c r="X10" s="42"/>
      <c r="Y10" s="42"/>
      <c r="Z10" s="42"/>
      <c r="AA10" s="42"/>
      <c r="AB10" s="42"/>
      <c r="AC10" s="42"/>
      <c r="AD10" s="42"/>
      <c r="AE10" s="42"/>
      <c r="AF10" s="43"/>
      <c r="AG10" s="45"/>
      <c r="AH10" s="22"/>
      <c r="AI10" s="22"/>
      <c r="AJ10" s="22"/>
      <c r="AK10" s="22"/>
      <c r="AL10" s="42"/>
      <c r="AM10" s="42"/>
      <c r="AN10" s="46"/>
      <c r="AO10" s="42"/>
      <c r="AP10" s="42"/>
      <c r="AQ10" s="22"/>
      <c r="AR10" s="22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63" t="s">
        <v>188</v>
      </c>
      <c r="C11" s="164"/>
      <c r="D11" s="165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189</v>
      </c>
      <c r="O11" s="17" t="s">
        <v>190</v>
      </c>
      <c r="Q11" s="46"/>
      <c r="R11" s="46" t="s">
        <v>55</v>
      </c>
      <c r="S11" s="46"/>
      <c r="T11" s="42" t="s">
        <v>58</v>
      </c>
      <c r="U11" s="22"/>
      <c r="V11" s="45"/>
      <c r="W11" s="45"/>
      <c r="X11" s="166"/>
      <c r="Y11" s="166"/>
      <c r="Z11" s="166"/>
      <c r="AA11" s="166"/>
      <c r="AB11" s="166"/>
      <c r="AC11" s="46"/>
      <c r="AD11" s="46"/>
      <c r="AE11" s="46"/>
      <c r="AF11" s="42"/>
      <c r="AG11" s="42"/>
      <c r="AH11" s="42"/>
      <c r="AI11" s="42"/>
      <c r="AJ11" s="42"/>
      <c r="AK11" s="42"/>
      <c r="AM11" s="45"/>
      <c r="AN11" s="166"/>
      <c r="AO11" s="166"/>
      <c r="AP11" s="166"/>
      <c r="AQ11" s="166"/>
      <c r="AR11" s="166"/>
      <c r="AS11" s="166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9" t="s">
        <v>12</v>
      </c>
      <c r="C12" s="11"/>
      <c r="D12" s="51"/>
      <c r="E12" s="167">
        <v>359</v>
      </c>
      <c r="F12" s="167">
        <v>18</v>
      </c>
      <c r="G12" s="167">
        <v>25</v>
      </c>
      <c r="H12" s="167">
        <v>446</v>
      </c>
      <c r="I12" s="167">
        <v>1360</v>
      </c>
      <c r="J12" s="168">
        <v>0.59599999999999997</v>
      </c>
      <c r="K12" s="42">
        <f>PRODUCT(I12/J12)</f>
        <v>2281.8791946308725</v>
      </c>
      <c r="L12" s="169">
        <f>PRODUCT((F12+G12)/E12)</f>
        <v>0.11977715877437325</v>
      </c>
      <c r="M12" s="169">
        <f>PRODUCT(H12/E12)</f>
        <v>1.2423398328690807</v>
      </c>
      <c r="N12" s="169">
        <f>PRODUCT((F12+G12+H12)/E12)</f>
        <v>1.3621169916434541</v>
      </c>
      <c r="O12" s="169">
        <f>PRODUCT(I12/E12)</f>
        <v>3.7883008356545962</v>
      </c>
      <c r="Q12" s="46"/>
      <c r="R12" s="46"/>
      <c r="S12" s="46"/>
      <c r="T12" s="42" t="s">
        <v>191</v>
      </c>
      <c r="U12" s="42"/>
      <c r="V12" s="42"/>
      <c r="W12" s="42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2"/>
      <c r="AL12" s="42"/>
      <c r="AM12" s="42"/>
      <c r="AN12" s="46"/>
      <c r="AO12" s="46"/>
      <c r="AP12" s="46"/>
      <c r="AQ12" s="46"/>
      <c r="AR12" s="46"/>
      <c r="AS12" s="46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70" t="s">
        <v>64</v>
      </c>
      <c r="C13" s="171"/>
      <c r="D13" s="172"/>
      <c r="E13" s="167">
        <f>PRODUCT(E9+Q9)</f>
        <v>56</v>
      </c>
      <c r="F13" s="167">
        <f>PRODUCT(F9+R9)</f>
        <v>2</v>
      </c>
      <c r="G13" s="167">
        <f>PRODUCT(G9+S9)</f>
        <v>6</v>
      </c>
      <c r="H13" s="167">
        <f>PRODUCT(H9+T9)</f>
        <v>68</v>
      </c>
      <c r="I13" s="167">
        <f>PRODUCT(I9+U9)</f>
        <v>205</v>
      </c>
      <c r="J13" s="168">
        <f>PRODUCT(I13/K13)</f>
        <v>0.54521276595744683</v>
      </c>
      <c r="K13" s="42">
        <f>PRODUCT(K9+W9)</f>
        <v>376</v>
      </c>
      <c r="L13" s="169">
        <f>PRODUCT((F13+G13)/E13)</f>
        <v>0.14285714285714285</v>
      </c>
      <c r="M13" s="169">
        <f>PRODUCT(H13/E13)</f>
        <v>1.2142857142857142</v>
      </c>
      <c r="N13" s="169">
        <f>PRODUCT((F13+G13+H13)/E13)</f>
        <v>1.3571428571428572</v>
      </c>
      <c r="O13" s="169">
        <f>PRODUCT(I13/E13)</f>
        <v>3.6607142857142856</v>
      </c>
      <c r="Q13" s="46"/>
      <c r="R13" s="46"/>
      <c r="S13" s="46"/>
      <c r="T13" s="42" t="s">
        <v>57</v>
      </c>
      <c r="U13" s="42"/>
      <c r="V13" s="42"/>
      <c r="W13" s="42"/>
      <c r="X13" s="42"/>
      <c r="Y13" s="42"/>
      <c r="Z13" s="42"/>
      <c r="AA13" s="42"/>
      <c r="AB13" s="42"/>
      <c r="AC13" s="46"/>
      <c r="AD13" s="46"/>
      <c r="AE13" s="46"/>
      <c r="AF13" s="46"/>
      <c r="AG13" s="46"/>
      <c r="AH13" s="46"/>
      <c r="AI13" s="46"/>
      <c r="AJ13" s="46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5" t="s">
        <v>185</v>
      </c>
      <c r="C14" s="173"/>
      <c r="D14" s="174"/>
      <c r="E14" s="167">
        <f>PRODUCT(AA9+AM9)</f>
        <v>2</v>
      </c>
      <c r="F14" s="167">
        <f>PRODUCT(AB9+AN9)</f>
        <v>0</v>
      </c>
      <c r="G14" s="167">
        <f>PRODUCT(AC9+AO9)</f>
        <v>1</v>
      </c>
      <c r="H14" s="167">
        <f>PRODUCT(AD9+AP9)</f>
        <v>2</v>
      </c>
      <c r="I14" s="167">
        <f>PRODUCT(AE9+AQ9)</f>
        <v>9</v>
      </c>
      <c r="J14" s="168">
        <f>PRODUCT(I14/K14)</f>
        <v>0.75</v>
      </c>
      <c r="K14" s="22">
        <f>PRODUCT(AG9+AS9)</f>
        <v>12</v>
      </c>
      <c r="L14" s="169">
        <f>PRODUCT((F14+G14)/E14)</f>
        <v>0.5</v>
      </c>
      <c r="M14" s="169">
        <f>PRODUCT(H14/E14)</f>
        <v>1</v>
      </c>
      <c r="N14" s="169">
        <f>PRODUCT((F14+G14+H14)/E14)</f>
        <v>1.5</v>
      </c>
      <c r="O14" s="169">
        <f>PRODUCT(I14/E14)</f>
        <v>4.5</v>
      </c>
      <c r="Q14" s="46"/>
      <c r="R14" s="46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6"/>
      <c r="AG14" s="46"/>
      <c r="AH14" s="46"/>
      <c r="AI14" s="46"/>
      <c r="AJ14" s="46"/>
      <c r="AK14" s="42"/>
      <c r="AL14" s="2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75" t="s">
        <v>187</v>
      </c>
      <c r="C15" s="117"/>
      <c r="D15" s="176"/>
      <c r="E15" s="167">
        <f>SUM(E12:E14)</f>
        <v>417</v>
      </c>
      <c r="F15" s="167">
        <f t="shared" ref="F15:I15" si="0">SUM(F12:F14)</f>
        <v>20</v>
      </c>
      <c r="G15" s="167">
        <f t="shared" si="0"/>
        <v>32</v>
      </c>
      <c r="H15" s="167">
        <f t="shared" si="0"/>
        <v>516</v>
      </c>
      <c r="I15" s="167">
        <f t="shared" si="0"/>
        <v>1574</v>
      </c>
      <c r="J15" s="168">
        <f>PRODUCT(I15/K15)</f>
        <v>0.58953978261088158</v>
      </c>
      <c r="K15" s="42">
        <f>SUM(K12:K14)</f>
        <v>2669.8791946308725</v>
      </c>
      <c r="L15" s="169">
        <f>PRODUCT((F15+G15)/E15)</f>
        <v>0.12470023980815348</v>
      </c>
      <c r="M15" s="169">
        <f>PRODUCT(H15/E15)</f>
        <v>1.2374100719424461</v>
      </c>
      <c r="N15" s="169">
        <f>PRODUCT((F15+G15+H15)/E15)</f>
        <v>1.3621103117505995</v>
      </c>
      <c r="O15" s="169">
        <f>PRODUCT(I15/E15)</f>
        <v>3.7745803357314149</v>
      </c>
      <c r="Q15" s="22"/>
      <c r="R15" s="22"/>
      <c r="S15" s="2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6"/>
      <c r="AG15" s="46"/>
      <c r="AH15" s="46"/>
      <c r="AI15" s="46"/>
      <c r="AJ15" s="46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2"/>
      <c r="F16" s="22"/>
      <c r="G16" s="22"/>
      <c r="H16" s="22"/>
      <c r="I16" s="22"/>
      <c r="J16" s="42"/>
      <c r="K16" s="42"/>
      <c r="L16" s="22"/>
      <c r="M16" s="22"/>
      <c r="N16" s="22"/>
      <c r="O16" s="2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6"/>
      <c r="AG16" s="46"/>
      <c r="AH16" s="46"/>
      <c r="AI16" s="46"/>
      <c r="AJ16" s="46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6"/>
      <c r="AG17" s="46"/>
      <c r="AH17" s="46"/>
      <c r="AI17" s="46"/>
      <c r="AJ17" s="46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6"/>
      <c r="AG18" s="46"/>
      <c r="AH18" s="46"/>
      <c r="AI18" s="46"/>
      <c r="AJ18" s="46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6"/>
      <c r="AG19" s="46"/>
      <c r="AH19" s="46"/>
      <c r="AI19" s="46"/>
      <c r="AJ19" s="46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6"/>
      <c r="AG20" s="46"/>
      <c r="AH20" s="46"/>
      <c r="AI20" s="46"/>
      <c r="AJ20" s="46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6"/>
      <c r="AG21" s="46"/>
      <c r="AH21" s="46"/>
      <c r="AI21" s="46"/>
      <c r="AJ21" s="46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6"/>
      <c r="AG22" s="46"/>
      <c r="AH22" s="46"/>
      <c r="AI22" s="46"/>
      <c r="AJ22" s="46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6"/>
      <c r="AG23" s="46"/>
      <c r="AH23" s="46"/>
      <c r="AI23" s="46"/>
      <c r="AJ23" s="46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6"/>
      <c r="AG24" s="46"/>
      <c r="AH24" s="46"/>
      <c r="AI24" s="46"/>
      <c r="AJ24" s="46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6"/>
      <c r="AG25" s="46"/>
      <c r="AH25" s="46"/>
      <c r="AI25" s="46"/>
      <c r="AJ25" s="46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46"/>
      <c r="AH26" s="46"/>
      <c r="AI26" s="46"/>
      <c r="AJ26" s="46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6"/>
      <c r="AG27" s="46"/>
      <c r="AH27" s="46"/>
      <c r="AI27" s="46"/>
      <c r="AJ27" s="46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6"/>
      <c r="AG28" s="46"/>
      <c r="AH28" s="46"/>
      <c r="AI28" s="46"/>
      <c r="AJ28" s="46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6"/>
      <c r="AG29" s="46"/>
      <c r="AH29" s="46"/>
      <c r="AI29" s="46"/>
      <c r="AJ29" s="46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46"/>
      <c r="AH30" s="46"/>
      <c r="AI30" s="46"/>
      <c r="AJ30" s="46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6"/>
      <c r="AH31" s="46"/>
      <c r="AI31" s="46"/>
      <c r="AJ31" s="46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6"/>
      <c r="AH32" s="46"/>
      <c r="AI32" s="46"/>
      <c r="AJ32" s="46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6"/>
      <c r="AG33" s="46"/>
      <c r="AH33" s="46"/>
      <c r="AI33" s="46"/>
      <c r="AJ33" s="46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6"/>
      <c r="AG34" s="46"/>
      <c r="AH34" s="46"/>
      <c r="AI34" s="46"/>
      <c r="AJ34" s="4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6"/>
      <c r="AG35" s="46"/>
      <c r="AH35" s="46"/>
      <c r="AI35" s="46"/>
      <c r="AJ35" s="4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6"/>
      <c r="AG36" s="46"/>
      <c r="AH36" s="46"/>
      <c r="AI36" s="46"/>
      <c r="AJ36" s="46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6"/>
      <c r="AG37" s="46"/>
      <c r="AH37" s="46"/>
      <c r="AI37" s="46"/>
      <c r="AJ37" s="46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6"/>
      <c r="AG38" s="46"/>
      <c r="AH38" s="46"/>
      <c r="AI38" s="46"/>
      <c r="AJ38" s="46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6"/>
      <c r="AG39" s="46"/>
      <c r="AH39" s="46"/>
      <c r="AI39" s="46"/>
      <c r="AJ39" s="46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6"/>
      <c r="AG40" s="46"/>
      <c r="AH40" s="46"/>
      <c r="AI40" s="46"/>
      <c r="AJ40" s="46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6"/>
      <c r="AG41" s="46"/>
      <c r="AH41" s="46"/>
      <c r="AI41" s="46"/>
      <c r="AJ41" s="46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6"/>
      <c r="AG42" s="46"/>
      <c r="AH42" s="46"/>
      <c r="AI42" s="46"/>
      <c r="AJ42" s="46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6"/>
      <c r="AG43" s="46"/>
      <c r="AH43" s="46"/>
      <c r="AI43" s="46"/>
      <c r="AJ43" s="46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6"/>
      <c r="AG44" s="46"/>
      <c r="AH44" s="46"/>
      <c r="AI44" s="46"/>
      <c r="AJ44" s="46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6"/>
      <c r="AG45" s="46"/>
      <c r="AH45" s="46"/>
      <c r="AI45" s="46"/>
      <c r="AJ45" s="46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6"/>
      <c r="AG46" s="46"/>
      <c r="AH46" s="46"/>
      <c r="AI46" s="46"/>
      <c r="AJ46" s="46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6"/>
      <c r="AG47" s="46"/>
      <c r="AH47" s="46"/>
      <c r="AI47" s="46"/>
      <c r="AJ47" s="46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6"/>
      <c r="AG48" s="46"/>
      <c r="AH48" s="46"/>
      <c r="AI48" s="46"/>
      <c r="AJ48" s="46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6"/>
      <c r="AG49" s="46"/>
      <c r="AH49" s="46"/>
      <c r="AI49" s="46"/>
      <c r="AJ49" s="46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6"/>
      <c r="AG50" s="46"/>
      <c r="AH50" s="46"/>
      <c r="AI50" s="46"/>
      <c r="AJ50" s="46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6"/>
      <c r="AG51" s="46"/>
      <c r="AH51" s="46"/>
      <c r="AI51" s="46"/>
      <c r="AJ51" s="46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6"/>
      <c r="AG52" s="46"/>
      <c r="AH52" s="46"/>
      <c r="AI52" s="46"/>
      <c r="AJ52" s="46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6"/>
      <c r="AG53" s="46"/>
      <c r="AH53" s="46"/>
      <c r="AI53" s="46"/>
      <c r="AJ53" s="46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6"/>
      <c r="AG54" s="46"/>
      <c r="AH54" s="46"/>
      <c r="AI54" s="46"/>
      <c r="AJ54" s="46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6"/>
      <c r="AG55" s="46"/>
      <c r="AH55" s="46"/>
      <c r="AI55" s="46"/>
      <c r="AJ55" s="46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6"/>
      <c r="AG56" s="46"/>
      <c r="AH56" s="46"/>
      <c r="AI56" s="46"/>
      <c r="AJ56" s="46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6"/>
      <c r="AG57" s="46"/>
      <c r="AH57" s="46"/>
      <c r="AI57" s="46"/>
      <c r="AJ57" s="46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6"/>
      <c r="AG58" s="46"/>
      <c r="AH58" s="46"/>
      <c r="AI58" s="46"/>
      <c r="AJ58" s="46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6"/>
      <c r="AG59" s="46"/>
      <c r="AH59" s="46"/>
      <c r="AI59" s="46"/>
      <c r="AJ59" s="46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6"/>
      <c r="AG60" s="46"/>
      <c r="AH60" s="46"/>
      <c r="AI60" s="46"/>
      <c r="AJ60" s="46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6"/>
      <c r="AG61" s="46"/>
      <c r="AH61" s="46"/>
      <c r="AI61" s="46"/>
      <c r="AJ61" s="46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6"/>
      <c r="AG62" s="46"/>
      <c r="AH62" s="46"/>
      <c r="AI62" s="46"/>
      <c r="AJ62" s="46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6"/>
      <c r="AG63" s="46"/>
      <c r="AH63" s="46"/>
      <c r="AI63" s="46"/>
      <c r="AJ63" s="46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6"/>
      <c r="AG64" s="46"/>
      <c r="AH64" s="46"/>
      <c r="AI64" s="46"/>
      <c r="AJ64" s="46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6"/>
      <c r="AG65" s="46"/>
      <c r="AH65" s="46"/>
      <c r="AI65" s="46"/>
      <c r="AJ65" s="46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6"/>
      <c r="AG66" s="46"/>
      <c r="AH66" s="46"/>
      <c r="AI66" s="46"/>
      <c r="AJ66" s="46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6"/>
      <c r="AG67" s="46"/>
      <c r="AH67" s="46"/>
      <c r="AI67" s="46"/>
      <c r="AJ67" s="46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6"/>
      <c r="AG68" s="46"/>
      <c r="AH68" s="46"/>
      <c r="AI68" s="46"/>
      <c r="AJ68" s="46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6"/>
      <c r="AG69" s="46"/>
      <c r="AH69" s="46"/>
      <c r="AI69" s="46"/>
      <c r="AJ69" s="46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6"/>
      <c r="AG70" s="46"/>
      <c r="AH70" s="46"/>
      <c r="AI70" s="46"/>
      <c r="AJ70" s="46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6"/>
      <c r="AG71" s="46"/>
      <c r="AH71" s="46"/>
      <c r="AI71" s="46"/>
      <c r="AJ71" s="46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6"/>
      <c r="AG72" s="46"/>
      <c r="AH72" s="46"/>
      <c r="AI72" s="46"/>
      <c r="AJ72" s="46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6"/>
      <c r="AG73" s="46"/>
      <c r="AH73" s="46"/>
      <c r="AI73" s="46"/>
      <c r="AJ73" s="46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6"/>
      <c r="AG74" s="46"/>
      <c r="AH74" s="46"/>
      <c r="AI74" s="46"/>
      <c r="AJ74" s="46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6"/>
      <c r="AG75" s="46"/>
      <c r="AH75" s="46"/>
      <c r="AI75" s="46"/>
      <c r="AJ75" s="46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6"/>
      <c r="AG76" s="46"/>
      <c r="AH76" s="46"/>
      <c r="AI76" s="46"/>
      <c r="AJ76" s="46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6"/>
      <c r="AG77" s="46"/>
      <c r="AH77" s="46"/>
      <c r="AI77" s="46"/>
      <c r="AJ77" s="46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6"/>
      <c r="AG78" s="46"/>
      <c r="AH78" s="46"/>
      <c r="AI78" s="46"/>
      <c r="AJ78" s="46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6"/>
      <c r="AG79" s="46"/>
      <c r="AH79" s="46"/>
      <c r="AI79" s="46"/>
      <c r="AJ79" s="46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6"/>
      <c r="AG80" s="46"/>
      <c r="AH80" s="46"/>
      <c r="AI80" s="46"/>
      <c r="AJ80" s="46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6"/>
      <c r="AG81" s="46"/>
      <c r="AH81" s="46"/>
      <c r="AI81" s="46"/>
      <c r="AJ81" s="46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6"/>
      <c r="AG82" s="46"/>
      <c r="AH82" s="46"/>
      <c r="AI82" s="46"/>
      <c r="AJ82" s="46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6"/>
      <c r="AG83" s="46"/>
      <c r="AH83" s="46"/>
      <c r="AI83" s="46"/>
      <c r="AJ83" s="46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6"/>
      <c r="AG84" s="46"/>
      <c r="AH84" s="46"/>
      <c r="AI84" s="46"/>
      <c r="AJ84" s="46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6"/>
      <c r="AG85" s="46"/>
      <c r="AH85" s="46"/>
      <c r="AI85" s="46"/>
      <c r="AJ85" s="46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6"/>
      <c r="AG86" s="46"/>
      <c r="AH86" s="46"/>
      <c r="AI86" s="46"/>
      <c r="AJ86" s="46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6"/>
      <c r="AG87" s="46"/>
      <c r="AH87" s="46"/>
      <c r="AI87" s="46"/>
      <c r="AJ87" s="46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2"/>
      <c r="R88" s="22"/>
      <c r="S88" s="2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6"/>
      <c r="AG88" s="46"/>
      <c r="AH88" s="46"/>
      <c r="AI88" s="46"/>
      <c r="AJ88" s="46"/>
      <c r="AK88" s="42"/>
      <c r="AL88" s="2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2"/>
      <c r="R89" s="22"/>
      <c r="S89" s="2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6"/>
      <c r="AG89" s="46"/>
      <c r="AH89" s="46"/>
      <c r="AI89" s="46"/>
      <c r="AJ89" s="46"/>
      <c r="AK89" s="42"/>
      <c r="AL89" s="2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6"/>
      <c r="AG90" s="46"/>
      <c r="AH90" s="46"/>
      <c r="AI90" s="46"/>
      <c r="AJ90" s="46"/>
      <c r="AK90" s="42"/>
      <c r="AL90" s="2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6"/>
      <c r="AG91" s="46"/>
      <c r="AH91" s="46"/>
      <c r="AI91" s="46"/>
      <c r="AJ91" s="46"/>
      <c r="AK91" s="42"/>
      <c r="AL91" s="2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6"/>
      <c r="AG92" s="46"/>
      <c r="AH92" s="46"/>
      <c r="AI92" s="46"/>
      <c r="AJ92" s="46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6"/>
      <c r="AG93" s="46"/>
      <c r="AH93" s="46"/>
      <c r="AI93" s="46"/>
      <c r="AJ93" s="46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6"/>
      <c r="AG94" s="46"/>
      <c r="AH94" s="46"/>
      <c r="AI94" s="46"/>
      <c r="AJ94" s="46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6"/>
      <c r="AG95" s="46"/>
      <c r="AH95" s="46"/>
      <c r="AI95" s="46"/>
      <c r="AJ95" s="46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6"/>
      <c r="AG96" s="46"/>
      <c r="AH96" s="46"/>
      <c r="AI96" s="46"/>
      <c r="AJ96" s="46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6"/>
      <c r="AG97" s="46"/>
      <c r="AH97" s="46"/>
      <c r="AI97" s="46"/>
      <c r="AJ97" s="46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6"/>
      <c r="AG98" s="46"/>
      <c r="AH98" s="46"/>
      <c r="AI98" s="46"/>
      <c r="AJ98" s="46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6"/>
      <c r="AG99" s="46"/>
      <c r="AH99" s="46"/>
      <c r="AI99" s="46"/>
      <c r="AJ99" s="46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6"/>
      <c r="AG100" s="46"/>
      <c r="AH100" s="46"/>
      <c r="AI100" s="46"/>
      <c r="AJ100" s="46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6"/>
      <c r="AG101" s="46"/>
      <c r="AH101" s="46"/>
      <c r="AI101" s="46"/>
      <c r="AJ101" s="46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6"/>
      <c r="AG102" s="46"/>
      <c r="AH102" s="46"/>
      <c r="AI102" s="46"/>
      <c r="AJ102" s="46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6"/>
      <c r="AG103" s="46"/>
      <c r="AH103" s="46"/>
      <c r="AI103" s="46"/>
      <c r="AJ103" s="46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6"/>
      <c r="AG104" s="46"/>
      <c r="AH104" s="46"/>
      <c r="AI104" s="46"/>
      <c r="AJ104" s="46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6"/>
      <c r="AG105" s="46"/>
      <c r="AH105" s="46"/>
      <c r="AI105" s="46"/>
      <c r="AJ105" s="46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6"/>
      <c r="AG106" s="46"/>
      <c r="AH106" s="46"/>
      <c r="AI106" s="46"/>
      <c r="AJ106" s="46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6"/>
      <c r="AG107" s="46"/>
      <c r="AH107" s="46"/>
      <c r="AI107" s="46"/>
      <c r="AJ107" s="46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6"/>
      <c r="AG108" s="46"/>
      <c r="AH108" s="46"/>
      <c r="AI108" s="46"/>
      <c r="AJ108" s="46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6"/>
      <c r="AG109" s="46"/>
      <c r="AH109" s="46"/>
      <c r="AI109" s="46"/>
      <c r="AJ109" s="46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6"/>
      <c r="AG110" s="46"/>
      <c r="AH110" s="46"/>
      <c r="AI110" s="46"/>
      <c r="AJ110" s="46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6"/>
      <c r="AG111" s="46"/>
      <c r="AH111" s="46"/>
      <c r="AI111" s="46"/>
      <c r="AJ111" s="46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6"/>
      <c r="AG112" s="46"/>
      <c r="AH112" s="46"/>
      <c r="AI112" s="46"/>
      <c r="AJ112" s="46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6"/>
      <c r="AG113" s="46"/>
      <c r="AH113" s="46"/>
      <c r="AI113" s="46"/>
      <c r="AJ113" s="46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6"/>
      <c r="AG114" s="46"/>
      <c r="AH114" s="46"/>
      <c r="AI114" s="46"/>
      <c r="AJ114" s="46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6"/>
      <c r="AG115" s="46"/>
      <c r="AH115" s="46"/>
      <c r="AI115" s="46"/>
      <c r="AJ115" s="46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6"/>
      <c r="AG116" s="46"/>
      <c r="AH116" s="46"/>
      <c r="AI116" s="46"/>
      <c r="AJ116" s="46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6"/>
      <c r="AG117" s="46"/>
      <c r="AH117" s="46"/>
      <c r="AI117" s="46"/>
      <c r="AJ117" s="46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6"/>
      <c r="AG118" s="46"/>
      <c r="AH118" s="46"/>
      <c r="AI118" s="46"/>
      <c r="AJ118" s="46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6"/>
      <c r="AG119" s="46"/>
      <c r="AH119" s="46"/>
      <c r="AI119" s="46"/>
      <c r="AJ119" s="46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6"/>
      <c r="AG120" s="46"/>
      <c r="AH120" s="46"/>
      <c r="AI120" s="46"/>
      <c r="AJ120" s="46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6"/>
      <c r="AG121" s="46"/>
      <c r="AH121" s="46"/>
      <c r="AI121" s="46"/>
      <c r="AJ121" s="46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6"/>
      <c r="AG122" s="46"/>
      <c r="AH122" s="46"/>
      <c r="AI122" s="46"/>
      <c r="AJ122" s="46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6"/>
      <c r="AG123" s="46"/>
      <c r="AH123" s="46"/>
      <c r="AI123" s="46"/>
      <c r="AJ123" s="46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6"/>
      <c r="AG124" s="46"/>
      <c r="AH124" s="46"/>
      <c r="AI124" s="46"/>
      <c r="AJ124" s="46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6"/>
      <c r="AG125" s="46"/>
      <c r="AH125" s="46"/>
      <c r="AI125" s="46"/>
      <c r="AJ125" s="46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6"/>
      <c r="AG126" s="46"/>
      <c r="AH126" s="46"/>
      <c r="AI126" s="46"/>
      <c r="AJ126" s="46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6"/>
      <c r="AG127" s="46"/>
      <c r="AH127" s="46"/>
      <c r="AI127" s="46"/>
      <c r="AJ127" s="46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6"/>
      <c r="AG128" s="46"/>
      <c r="AH128" s="46"/>
      <c r="AI128" s="46"/>
      <c r="AJ128" s="46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6"/>
      <c r="AG129" s="46"/>
      <c r="AH129" s="46"/>
      <c r="AI129" s="46"/>
      <c r="AJ129" s="46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6"/>
      <c r="AG130" s="46"/>
      <c r="AH130" s="46"/>
      <c r="AI130" s="46"/>
      <c r="AJ130" s="46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6"/>
      <c r="AG131" s="46"/>
      <c r="AH131" s="46"/>
      <c r="AI131" s="46"/>
      <c r="AJ131" s="46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6"/>
      <c r="AG132" s="46"/>
      <c r="AH132" s="46"/>
      <c r="AI132" s="46"/>
      <c r="AJ132" s="46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6"/>
      <c r="AG133" s="46"/>
      <c r="AH133" s="46"/>
      <c r="AI133" s="46"/>
      <c r="AJ133" s="46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6"/>
      <c r="AG134" s="46"/>
      <c r="AH134" s="46"/>
      <c r="AI134" s="46"/>
      <c r="AJ134" s="46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6"/>
      <c r="AG135" s="46"/>
      <c r="AH135" s="46"/>
      <c r="AI135" s="46"/>
      <c r="AJ135" s="46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6"/>
      <c r="AG136" s="46"/>
      <c r="AH136" s="46"/>
      <c r="AI136" s="46"/>
      <c r="AJ136" s="46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6"/>
      <c r="AG137" s="46"/>
      <c r="AH137" s="46"/>
      <c r="AI137" s="46"/>
      <c r="AJ137" s="46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6"/>
      <c r="AG138" s="46"/>
      <c r="AH138" s="46"/>
      <c r="AI138" s="46"/>
      <c r="AJ138" s="46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6"/>
      <c r="AG139" s="46"/>
      <c r="AH139" s="46"/>
      <c r="AI139" s="46"/>
      <c r="AJ139" s="46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6"/>
      <c r="AG140" s="46"/>
      <c r="AH140" s="46"/>
      <c r="AI140" s="46"/>
      <c r="AJ140" s="46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6"/>
      <c r="AG141" s="46"/>
      <c r="AH141" s="46"/>
      <c r="AI141" s="46"/>
      <c r="AJ141" s="46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6"/>
      <c r="AG142" s="46"/>
      <c r="AH142" s="46"/>
      <c r="AI142" s="46"/>
      <c r="AJ142" s="46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6"/>
      <c r="AG143" s="46"/>
      <c r="AH143" s="46"/>
      <c r="AI143" s="46"/>
      <c r="AJ143" s="46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6"/>
      <c r="AG144" s="46"/>
      <c r="AH144" s="46"/>
      <c r="AI144" s="46"/>
      <c r="AJ144" s="46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6"/>
      <c r="AG145" s="46"/>
      <c r="AH145" s="46"/>
      <c r="AI145" s="46"/>
      <c r="AJ145" s="46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6"/>
      <c r="AG146" s="46"/>
      <c r="AH146" s="46"/>
      <c r="AI146" s="46"/>
      <c r="AJ146" s="46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6"/>
      <c r="AG147" s="46"/>
      <c r="AH147" s="46"/>
      <c r="AI147" s="46"/>
      <c r="AJ147" s="46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6"/>
      <c r="AG148" s="46"/>
      <c r="AH148" s="46"/>
      <c r="AI148" s="46"/>
      <c r="AJ148" s="46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6"/>
      <c r="AG149" s="46"/>
      <c r="AH149" s="46"/>
      <c r="AI149" s="46"/>
      <c r="AJ149" s="46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6"/>
      <c r="AG150" s="46"/>
      <c r="AH150" s="46"/>
      <c r="AI150" s="46"/>
      <c r="AJ150" s="46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6"/>
      <c r="AG151" s="46"/>
      <c r="AH151" s="46"/>
      <c r="AI151" s="46"/>
      <c r="AJ151" s="46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6"/>
      <c r="AG152" s="46"/>
      <c r="AH152" s="46"/>
      <c r="AI152" s="46"/>
      <c r="AJ152" s="46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6"/>
      <c r="AG153" s="46"/>
      <c r="AH153" s="46"/>
      <c r="AI153" s="46"/>
      <c r="AJ153" s="46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6"/>
      <c r="AG154" s="46"/>
      <c r="AH154" s="46"/>
      <c r="AI154" s="46"/>
      <c r="AJ154" s="46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6"/>
      <c r="AG155" s="46"/>
      <c r="AH155" s="46"/>
      <c r="AI155" s="46"/>
      <c r="AJ155" s="46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6"/>
      <c r="AG156" s="46"/>
      <c r="AH156" s="46"/>
      <c r="AI156" s="46"/>
      <c r="AJ156" s="46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6"/>
      <c r="AG157" s="46"/>
      <c r="AH157" s="46"/>
      <c r="AI157" s="46"/>
      <c r="AJ157" s="46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6"/>
      <c r="AG158" s="46"/>
      <c r="AH158" s="46"/>
      <c r="AI158" s="46"/>
      <c r="AJ158" s="46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6"/>
      <c r="AG159" s="46"/>
      <c r="AH159" s="46"/>
      <c r="AI159" s="46"/>
      <c r="AJ159" s="46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6"/>
      <c r="AG160" s="46"/>
      <c r="AH160" s="46"/>
      <c r="AI160" s="46"/>
      <c r="AJ160" s="46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6"/>
      <c r="AG161" s="46"/>
      <c r="AH161" s="46"/>
      <c r="AI161" s="46"/>
      <c r="AJ161" s="46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6"/>
      <c r="AG162" s="46"/>
      <c r="AH162" s="46"/>
      <c r="AI162" s="46"/>
      <c r="AJ162" s="46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6"/>
      <c r="AG163" s="46"/>
      <c r="AH163" s="46"/>
      <c r="AI163" s="46"/>
      <c r="AJ163" s="46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6"/>
      <c r="AG164" s="46"/>
      <c r="AH164" s="46"/>
      <c r="AI164" s="46"/>
      <c r="AJ164" s="46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6"/>
      <c r="AG165" s="46"/>
      <c r="AH165" s="46"/>
      <c r="AI165" s="46"/>
      <c r="AJ165" s="46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6"/>
      <c r="AG166" s="46"/>
      <c r="AH166" s="46"/>
      <c r="AI166" s="46"/>
      <c r="AJ166" s="46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6"/>
      <c r="AG167" s="46"/>
      <c r="AH167" s="46"/>
      <c r="AI167" s="46"/>
      <c r="AJ167" s="46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6"/>
      <c r="AG168" s="46"/>
      <c r="AH168" s="46"/>
      <c r="AI168" s="46"/>
      <c r="AJ168" s="46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6"/>
      <c r="AG169" s="46"/>
      <c r="AH169" s="46"/>
      <c r="AI169" s="46"/>
      <c r="AJ169" s="46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2"/>
      <c r="AL172" s="2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2"/>
      <c r="AL173" s="2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2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2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2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2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2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2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22"/>
      <c r="AL180" s="22"/>
    </row>
    <row r="181" spans="12:38" x14ac:dyDescent="0.25">
      <c r="R181" s="45"/>
      <c r="S181" s="45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45"/>
      <c r="S182" s="45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45"/>
      <c r="S183" s="4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45"/>
      <c r="S184" s="4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45"/>
      <c r="S185" s="4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45"/>
      <c r="S186" s="4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45"/>
      <c r="S187" s="4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45"/>
      <c r="S188" s="4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45"/>
      <c r="S189" s="4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45"/>
      <c r="S190" s="4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45"/>
      <c r="S191" s="4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45"/>
      <c r="S192" s="4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5"/>
      <c r="S193" s="4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5"/>
      <c r="S194" s="4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5"/>
      <c r="S195" s="4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5"/>
      <c r="S196" s="4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5"/>
      <c r="S197" s="4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5"/>
      <c r="S198" s="4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5"/>
      <c r="S199" s="4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5"/>
      <c r="S200" s="4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5"/>
      <c r="S201" s="4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5"/>
      <c r="S202" s="4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5"/>
      <c r="S203" s="4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5"/>
      <c r="S204" s="4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5"/>
      <c r="S205" s="4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5"/>
      <c r="S206" s="4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5"/>
      <c r="S207" s="4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45"/>
      <c r="S208" s="4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140625" style="68" customWidth="1"/>
    <col min="3" max="3" width="24.140625" style="67" customWidth="1"/>
    <col min="4" max="4" width="10.5703125" style="131" customWidth="1"/>
    <col min="5" max="5" width="8.85546875" style="131" customWidth="1"/>
    <col min="6" max="6" width="0.7109375" style="45" customWidth="1"/>
    <col min="7" max="11" width="4.7109375" style="67" customWidth="1"/>
    <col min="12" max="12" width="6.42578125" style="67" customWidth="1"/>
    <col min="13" max="16" width="4.7109375" style="67" customWidth="1"/>
    <col min="17" max="21" width="6.7109375" style="144" customWidth="1"/>
    <col min="22" max="22" width="10.5703125" style="67" customWidth="1"/>
    <col min="23" max="23" width="20.140625" style="131" customWidth="1"/>
    <col min="24" max="24" width="9.42578125" style="67" customWidth="1"/>
    <col min="25" max="30" width="9.140625" style="78"/>
    <col min="257" max="257" width="1.28515625" customWidth="1"/>
    <col min="258" max="258" width="26.710937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4.7109375" customWidth="1"/>
    <col min="268" max="268" width="6.42578125" customWidth="1"/>
    <col min="269" max="277" width="4.7109375" customWidth="1"/>
    <col min="278" max="278" width="10.5703125" customWidth="1"/>
    <col min="279" max="279" width="20.140625" customWidth="1"/>
    <col min="280" max="280" width="9.42578125" customWidth="1"/>
    <col min="513" max="513" width="1.28515625" customWidth="1"/>
    <col min="514" max="514" width="26.710937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4.7109375" customWidth="1"/>
    <col min="524" max="524" width="6.42578125" customWidth="1"/>
    <col min="525" max="533" width="4.7109375" customWidth="1"/>
    <col min="534" max="534" width="10.5703125" customWidth="1"/>
    <col min="535" max="535" width="20.140625" customWidth="1"/>
    <col min="536" max="536" width="9.42578125" customWidth="1"/>
    <col min="769" max="769" width="1.28515625" customWidth="1"/>
    <col min="770" max="770" width="26.710937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4.7109375" customWidth="1"/>
    <col min="780" max="780" width="6.42578125" customWidth="1"/>
    <col min="781" max="789" width="4.7109375" customWidth="1"/>
    <col min="790" max="790" width="10.5703125" customWidth="1"/>
    <col min="791" max="791" width="20.140625" customWidth="1"/>
    <col min="792" max="792" width="9.42578125" customWidth="1"/>
    <col min="1025" max="1025" width="1.28515625" customWidth="1"/>
    <col min="1026" max="1026" width="26.710937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4.7109375" customWidth="1"/>
    <col min="1036" max="1036" width="6.42578125" customWidth="1"/>
    <col min="1037" max="1045" width="4.7109375" customWidth="1"/>
    <col min="1046" max="1046" width="10.5703125" customWidth="1"/>
    <col min="1047" max="1047" width="20.140625" customWidth="1"/>
    <col min="1048" max="1048" width="9.42578125" customWidth="1"/>
    <col min="1281" max="1281" width="1.28515625" customWidth="1"/>
    <col min="1282" max="1282" width="26.710937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4.7109375" customWidth="1"/>
    <col min="1292" max="1292" width="6.42578125" customWidth="1"/>
    <col min="1293" max="1301" width="4.7109375" customWidth="1"/>
    <col min="1302" max="1302" width="10.5703125" customWidth="1"/>
    <col min="1303" max="1303" width="20.140625" customWidth="1"/>
    <col min="1304" max="1304" width="9.42578125" customWidth="1"/>
    <col min="1537" max="1537" width="1.28515625" customWidth="1"/>
    <col min="1538" max="1538" width="26.710937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4.7109375" customWidth="1"/>
    <col min="1548" max="1548" width="6.42578125" customWidth="1"/>
    <col min="1549" max="1557" width="4.7109375" customWidth="1"/>
    <col min="1558" max="1558" width="10.5703125" customWidth="1"/>
    <col min="1559" max="1559" width="20.140625" customWidth="1"/>
    <col min="1560" max="1560" width="9.42578125" customWidth="1"/>
    <col min="1793" max="1793" width="1.28515625" customWidth="1"/>
    <col min="1794" max="1794" width="26.710937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4.7109375" customWidth="1"/>
    <col min="1804" max="1804" width="6.42578125" customWidth="1"/>
    <col min="1805" max="1813" width="4.7109375" customWidth="1"/>
    <col min="1814" max="1814" width="10.5703125" customWidth="1"/>
    <col min="1815" max="1815" width="20.140625" customWidth="1"/>
    <col min="1816" max="1816" width="9.42578125" customWidth="1"/>
    <col min="2049" max="2049" width="1.28515625" customWidth="1"/>
    <col min="2050" max="2050" width="26.710937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4.7109375" customWidth="1"/>
    <col min="2060" max="2060" width="6.42578125" customWidth="1"/>
    <col min="2061" max="2069" width="4.7109375" customWidth="1"/>
    <col min="2070" max="2070" width="10.5703125" customWidth="1"/>
    <col min="2071" max="2071" width="20.140625" customWidth="1"/>
    <col min="2072" max="2072" width="9.42578125" customWidth="1"/>
    <col min="2305" max="2305" width="1.28515625" customWidth="1"/>
    <col min="2306" max="2306" width="26.710937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4.7109375" customWidth="1"/>
    <col min="2316" max="2316" width="6.42578125" customWidth="1"/>
    <col min="2317" max="2325" width="4.7109375" customWidth="1"/>
    <col min="2326" max="2326" width="10.5703125" customWidth="1"/>
    <col min="2327" max="2327" width="20.140625" customWidth="1"/>
    <col min="2328" max="2328" width="9.42578125" customWidth="1"/>
    <col min="2561" max="2561" width="1.28515625" customWidth="1"/>
    <col min="2562" max="2562" width="26.710937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4.7109375" customWidth="1"/>
    <col min="2572" max="2572" width="6.42578125" customWidth="1"/>
    <col min="2573" max="2581" width="4.7109375" customWidth="1"/>
    <col min="2582" max="2582" width="10.5703125" customWidth="1"/>
    <col min="2583" max="2583" width="20.140625" customWidth="1"/>
    <col min="2584" max="2584" width="9.42578125" customWidth="1"/>
    <col min="2817" max="2817" width="1.28515625" customWidth="1"/>
    <col min="2818" max="2818" width="26.710937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4.7109375" customWidth="1"/>
    <col min="2828" max="2828" width="6.42578125" customWidth="1"/>
    <col min="2829" max="2837" width="4.7109375" customWidth="1"/>
    <col min="2838" max="2838" width="10.5703125" customWidth="1"/>
    <col min="2839" max="2839" width="20.140625" customWidth="1"/>
    <col min="2840" max="2840" width="9.42578125" customWidth="1"/>
    <col min="3073" max="3073" width="1.28515625" customWidth="1"/>
    <col min="3074" max="3074" width="26.710937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4.7109375" customWidth="1"/>
    <col min="3084" max="3084" width="6.42578125" customWidth="1"/>
    <col min="3085" max="3093" width="4.7109375" customWidth="1"/>
    <col min="3094" max="3094" width="10.5703125" customWidth="1"/>
    <col min="3095" max="3095" width="20.140625" customWidth="1"/>
    <col min="3096" max="3096" width="9.42578125" customWidth="1"/>
    <col min="3329" max="3329" width="1.28515625" customWidth="1"/>
    <col min="3330" max="3330" width="26.710937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4.7109375" customWidth="1"/>
    <col min="3340" max="3340" width="6.42578125" customWidth="1"/>
    <col min="3341" max="3349" width="4.7109375" customWidth="1"/>
    <col min="3350" max="3350" width="10.5703125" customWidth="1"/>
    <col min="3351" max="3351" width="20.140625" customWidth="1"/>
    <col min="3352" max="3352" width="9.42578125" customWidth="1"/>
    <col min="3585" max="3585" width="1.28515625" customWidth="1"/>
    <col min="3586" max="3586" width="26.710937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4.7109375" customWidth="1"/>
    <col min="3596" max="3596" width="6.42578125" customWidth="1"/>
    <col min="3597" max="3605" width="4.7109375" customWidth="1"/>
    <col min="3606" max="3606" width="10.5703125" customWidth="1"/>
    <col min="3607" max="3607" width="20.140625" customWidth="1"/>
    <col min="3608" max="3608" width="9.42578125" customWidth="1"/>
    <col min="3841" max="3841" width="1.28515625" customWidth="1"/>
    <col min="3842" max="3842" width="26.710937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4.7109375" customWidth="1"/>
    <col min="3852" max="3852" width="6.42578125" customWidth="1"/>
    <col min="3853" max="3861" width="4.7109375" customWidth="1"/>
    <col min="3862" max="3862" width="10.5703125" customWidth="1"/>
    <col min="3863" max="3863" width="20.140625" customWidth="1"/>
    <col min="3864" max="3864" width="9.42578125" customWidth="1"/>
    <col min="4097" max="4097" width="1.28515625" customWidth="1"/>
    <col min="4098" max="4098" width="26.710937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4.7109375" customWidth="1"/>
    <col min="4108" max="4108" width="6.42578125" customWidth="1"/>
    <col min="4109" max="4117" width="4.7109375" customWidth="1"/>
    <col min="4118" max="4118" width="10.5703125" customWidth="1"/>
    <col min="4119" max="4119" width="20.140625" customWidth="1"/>
    <col min="4120" max="4120" width="9.42578125" customWidth="1"/>
    <col min="4353" max="4353" width="1.28515625" customWidth="1"/>
    <col min="4354" max="4354" width="26.710937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4.7109375" customWidth="1"/>
    <col min="4364" max="4364" width="6.42578125" customWidth="1"/>
    <col min="4365" max="4373" width="4.7109375" customWidth="1"/>
    <col min="4374" max="4374" width="10.5703125" customWidth="1"/>
    <col min="4375" max="4375" width="20.140625" customWidth="1"/>
    <col min="4376" max="4376" width="9.42578125" customWidth="1"/>
    <col min="4609" max="4609" width="1.28515625" customWidth="1"/>
    <col min="4610" max="4610" width="26.710937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4.7109375" customWidth="1"/>
    <col min="4620" max="4620" width="6.42578125" customWidth="1"/>
    <col min="4621" max="4629" width="4.7109375" customWidth="1"/>
    <col min="4630" max="4630" width="10.5703125" customWidth="1"/>
    <col min="4631" max="4631" width="20.140625" customWidth="1"/>
    <col min="4632" max="4632" width="9.42578125" customWidth="1"/>
    <col min="4865" max="4865" width="1.28515625" customWidth="1"/>
    <col min="4866" max="4866" width="26.710937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4.7109375" customWidth="1"/>
    <col min="4876" max="4876" width="6.42578125" customWidth="1"/>
    <col min="4877" max="4885" width="4.7109375" customWidth="1"/>
    <col min="4886" max="4886" width="10.5703125" customWidth="1"/>
    <col min="4887" max="4887" width="20.140625" customWidth="1"/>
    <col min="4888" max="4888" width="9.42578125" customWidth="1"/>
    <col min="5121" max="5121" width="1.28515625" customWidth="1"/>
    <col min="5122" max="5122" width="26.710937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4.7109375" customWidth="1"/>
    <col min="5132" max="5132" width="6.42578125" customWidth="1"/>
    <col min="5133" max="5141" width="4.7109375" customWidth="1"/>
    <col min="5142" max="5142" width="10.5703125" customWidth="1"/>
    <col min="5143" max="5143" width="20.140625" customWidth="1"/>
    <col min="5144" max="5144" width="9.42578125" customWidth="1"/>
    <col min="5377" max="5377" width="1.28515625" customWidth="1"/>
    <col min="5378" max="5378" width="26.710937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4.7109375" customWidth="1"/>
    <col min="5388" max="5388" width="6.42578125" customWidth="1"/>
    <col min="5389" max="5397" width="4.7109375" customWidth="1"/>
    <col min="5398" max="5398" width="10.5703125" customWidth="1"/>
    <col min="5399" max="5399" width="20.140625" customWidth="1"/>
    <col min="5400" max="5400" width="9.42578125" customWidth="1"/>
    <col min="5633" max="5633" width="1.28515625" customWidth="1"/>
    <col min="5634" max="5634" width="26.710937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4.7109375" customWidth="1"/>
    <col min="5644" max="5644" width="6.42578125" customWidth="1"/>
    <col min="5645" max="5653" width="4.7109375" customWidth="1"/>
    <col min="5654" max="5654" width="10.5703125" customWidth="1"/>
    <col min="5655" max="5655" width="20.140625" customWidth="1"/>
    <col min="5656" max="5656" width="9.42578125" customWidth="1"/>
    <col min="5889" max="5889" width="1.28515625" customWidth="1"/>
    <col min="5890" max="5890" width="26.710937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4.7109375" customWidth="1"/>
    <col min="5900" max="5900" width="6.42578125" customWidth="1"/>
    <col min="5901" max="5909" width="4.7109375" customWidth="1"/>
    <col min="5910" max="5910" width="10.5703125" customWidth="1"/>
    <col min="5911" max="5911" width="20.140625" customWidth="1"/>
    <col min="5912" max="5912" width="9.42578125" customWidth="1"/>
    <col min="6145" max="6145" width="1.28515625" customWidth="1"/>
    <col min="6146" max="6146" width="26.710937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4.7109375" customWidth="1"/>
    <col min="6156" max="6156" width="6.42578125" customWidth="1"/>
    <col min="6157" max="6165" width="4.7109375" customWidth="1"/>
    <col min="6166" max="6166" width="10.5703125" customWidth="1"/>
    <col min="6167" max="6167" width="20.140625" customWidth="1"/>
    <col min="6168" max="6168" width="9.42578125" customWidth="1"/>
    <col min="6401" max="6401" width="1.28515625" customWidth="1"/>
    <col min="6402" max="6402" width="26.710937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4.7109375" customWidth="1"/>
    <col min="6412" max="6412" width="6.42578125" customWidth="1"/>
    <col min="6413" max="6421" width="4.7109375" customWidth="1"/>
    <col min="6422" max="6422" width="10.5703125" customWidth="1"/>
    <col min="6423" max="6423" width="20.140625" customWidth="1"/>
    <col min="6424" max="6424" width="9.42578125" customWidth="1"/>
    <col min="6657" max="6657" width="1.28515625" customWidth="1"/>
    <col min="6658" max="6658" width="26.710937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4.7109375" customWidth="1"/>
    <col min="6668" max="6668" width="6.42578125" customWidth="1"/>
    <col min="6669" max="6677" width="4.7109375" customWidth="1"/>
    <col min="6678" max="6678" width="10.5703125" customWidth="1"/>
    <col min="6679" max="6679" width="20.140625" customWidth="1"/>
    <col min="6680" max="6680" width="9.42578125" customWidth="1"/>
    <col min="6913" max="6913" width="1.28515625" customWidth="1"/>
    <col min="6914" max="6914" width="26.710937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4.7109375" customWidth="1"/>
    <col min="6924" max="6924" width="6.42578125" customWidth="1"/>
    <col min="6925" max="6933" width="4.7109375" customWidth="1"/>
    <col min="6934" max="6934" width="10.5703125" customWidth="1"/>
    <col min="6935" max="6935" width="20.140625" customWidth="1"/>
    <col min="6936" max="6936" width="9.42578125" customWidth="1"/>
    <col min="7169" max="7169" width="1.28515625" customWidth="1"/>
    <col min="7170" max="7170" width="26.710937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4.7109375" customWidth="1"/>
    <col min="7180" max="7180" width="6.42578125" customWidth="1"/>
    <col min="7181" max="7189" width="4.7109375" customWidth="1"/>
    <col min="7190" max="7190" width="10.5703125" customWidth="1"/>
    <col min="7191" max="7191" width="20.140625" customWidth="1"/>
    <col min="7192" max="7192" width="9.42578125" customWidth="1"/>
    <col min="7425" max="7425" width="1.28515625" customWidth="1"/>
    <col min="7426" max="7426" width="26.710937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4.7109375" customWidth="1"/>
    <col min="7436" max="7436" width="6.42578125" customWidth="1"/>
    <col min="7437" max="7445" width="4.7109375" customWidth="1"/>
    <col min="7446" max="7446" width="10.5703125" customWidth="1"/>
    <col min="7447" max="7447" width="20.140625" customWidth="1"/>
    <col min="7448" max="7448" width="9.42578125" customWidth="1"/>
    <col min="7681" max="7681" width="1.28515625" customWidth="1"/>
    <col min="7682" max="7682" width="26.710937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4.7109375" customWidth="1"/>
    <col min="7692" max="7692" width="6.42578125" customWidth="1"/>
    <col min="7693" max="7701" width="4.7109375" customWidth="1"/>
    <col min="7702" max="7702" width="10.5703125" customWidth="1"/>
    <col min="7703" max="7703" width="20.140625" customWidth="1"/>
    <col min="7704" max="7704" width="9.42578125" customWidth="1"/>
    <col min="7937" max="7937" width="1.28515625" customWidth="1"/>
    <col min="7938" max="7938" width="26.710937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4.7109375" customWidth="1"/>
    <col min="7948" max="7948" width="6.42578125" customWidth="1"/>
    <col min="7949" max="7957" width="4.7109375" customWidth="1"/>
    <col min="7958" max="7958" width="10.5703125" customWidth="1"/>
    <col min="7959" max="7959" width="20.140625" customWidth="1"/>
    <col min="7960" max="7960" width="9.42578125" customWidth="1"/>
    <col min="8193" max="8193" width="1.28515625" customWidth="1"/>
    <col min="8194" max="8194" width="26.710937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4.7109375" customWidth="1"/>
    <col min="8204" max="8204" width="6.42578125" customWidth="1"/>
    <col min="8205" max="8213" width="4.7109375" customWidth="1"/>
    <col min="8214" max="8214" width="10.5703125" customWidth="1"/>
    <col min="8215" max="8215" width="20.140625" customWidth="1"/>
    <col min="8216" max="8216" width="9.42578125" customWidth="1"/>
    <col min="8449" max="8449" width="1.28515625" customWidth="1"/>
    <col min="8450" max="8450" width="26.710937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4.7109375" customWidth="1"/>
    <col min="8460" max="8460" width="6.42578125" customWidth="1"/>
    <col min="8461" max="8469" width="4.7109375" customWidth="1"/>
    <col min="8470" max="8470" width="10.5703125" customWidth="1"/>
    <col min="8471" max="8471" width="20.140625" customWidth="1"/>
    <col min="8472" max="8472" width="9.42578125" customWidth="1"/>
    <col min="8705" max="8705" width="1.28515625" customWidth="1"/>
    <col min="8706" max="8706" width="26.710937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4.7109375" customWidth="1"/>
    <col min="8716" max="8716" width="6.42578125" customWidth="1"/>
    <col min="8717" max="8725" width="4.7109375" customWidth="1"/>
    <col min="8726" max="8726" width="10.5703125" customWidth="1"/>
    <col min="8727" max="8727" width="20.140625" customWidth="1"/>
    <col min="8728" max="8728" width="9.42578125" customWidth="1"/>
    <col min="8961" max="8961" width="1.28515625" customWidth="1"/>
    <col min="8962" max="8962" width="26.710937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4.7109375" customWidth="1"/>
    <col min="8972" max="8972" width="6.42578125" customWidth="1"/>
    <col min="8973" max="8981" width="4.7109375" customWidth="1"/>
    <col min="8982" max="8982" width="10.5703125" customWidth="1"/>
    <col min="8983" max="8983" width="20.140625" customWidth="1"/>
    <col min="8984" max="8984" width="9.42578125" customWidth="1"/>
    <col min="9217" max="9217" width="1.28515625" customWidth="1"/>
    <col min="9218" max="9218" width="26.710937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4.7109375" customWidth="1"/>
    <col min="9228" max="9228" width="6.42578125" customWidth="1"/>
    <col min="9229" max="9237" width="4.7109375" customWidth="1"/>
    <col min="9238" max="9238" width="10.5703125" customWidth="1"/>
    <col min="9239" max="9239" width="20.140625" customWidth="1"/>
    <col min="9240" max="9240" width="9.42578125" customWidth="1"/>
    <col min="9473" max="9473" width="1.28515625" customWidth="1"/>
    <col min="9474" max="9474" width="26.710937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4.7109375" customWidth="1"/>
    <col min="9484" max="9484" width="6.42578125" customWidth="1"/>
    <col min="9485" max="9493" width="4.7109375" customWidth="1"/>
    <col min="9494" max="9494" width="10.5703125" customWidth="1"/>
    <col min="9495" max="9495" width="20.140625" customWidth="1"/>
    <col min="9496" max="9496" width="9.42578125" customWidth="1"/>
    <col min="9729" max="9729" width="1.28515625" customWidth="1"/>
    <col min="9730" max="9730" width="26.710937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4.7109375" customWidth="1"/>
    <col min="9740" max="9740" width="6.42578125" customWidth="1"/>
    <col min="9741" max="9749" width="4.7109375" customWidth="1"/>
    <col min="9750" max="9750" width="10.5703125" customWidth="1"/>
    <col min="9751" max="9751" width="20.140625" customWidth="1"/>
    <col min="9752" max="9752" width="9.42578125" customWidth="1"/>
    <col min="9985" max="9985" width="1.28515625" customWidth="1"/>
    <col min="9986" max="9986" width="26.710937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4.7109375" customWidth="1"/>
    <col min="9996" max="9996" width="6.42578125" customWidth="1"/>
    <col min="9997" max="10005" width="4.7109375" customWidth="1"/>
    <col min="10006" max="10006" width="10.5703125" customWidth="1"/>
    <col min="10007" max="10007" width="20.140625" customWidth="1"/>
    <col min="10008" max="10008" width="9.42578125" customWidth="1"/>
    <col min="10241" max="10241" width="1.28515625" customWidth="1"/>
    <col min="10242" max="10242" width="26.710937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4.7109375" customWidth="1"/>
    <col min="10252" max="10252" width="6.42578125" customWidth="1"/>
    <col min="10253" max="10261" width="4.7109375" customWidth="1"/>
    <col min="10262" max="10262" width="10.5703125" customWidth="1"/>
    <col min="10263" max="10263" width="20.140625" customWidth="1"/>
    <col min="10264" max="10264" width="9.42578125" customWidth="1"/>
    <col min="10497" max="10497" width="1.28515625" customWidth="1"/>
    <col min="10498" max="10498" width="26.710937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4.7109375" customWidth="1"/>
    <col min="10508" max="10508" width="6.42578125" customWidth="1"/>
    <col min="10509" max="10517" width="4.7109375" customWidth="1"/>
    <col min="10518" max="10518" width="10.5703125" customWidth="1"/>
    <col min="10519" max="10519" width="20.140625" customWidth="1"/>
    <col min="10520" max="10520" width="9.42578125" customWidth="1"/>
    <col min="10753" max="10753" width="1.28515625" customWidth="1"/>
    <col min="10754" max="10754" width="26.710937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4.7109375" customWidth="1"/>
    <col min="10764" max="10764" width="6.42578125" customWidth="1"/>
    <col min="10765" max="10773" width="4.7109375" customWidth="1"/>
    <col min="10774" max="10774" width="10.5703125" customWidth="1"/>
    <col min="10775" max="10775" width="20.140625" customWidth="1"/>
    <col min="10776" max="10776" width="9.42578125" customWidth="1"/>
    <col min="11009" max="11009" width="1.28515625" customWidth="1"/>
    <col min="11010" max="11010" width="26.710937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4.7109375" customWidth="1"/>
    <col min="11020" max="11020" width="6.42578125" customWidth="1"/>
    <col min="11021" max="11029" width="4.7109375" customWidth="1"/>
    <col min="11030" max="11030" width="10.5703125" customWidth="1"/>
    <col min="11031" max="11031" width="20.140625" customWidth="1"/>
    <col min="11032" max="11032" width="9.42578125" customWidth="1"/>
    <col min="11265" max="11265" width="1.28515625" customWidth="1"/>
    <col min="11266" max="11266" width="26.710937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4.7109375" customWidth="1"/>
    <col min="11276" max="11276" width="6.42578125" customWidth="1"/>
    <col min="11277" max="11285" width="4.7109375" customWidth="1"/>
    <col min="11286" max="11286" width="10.5703125" customWidth="1"/>
    <col min="11287" max="11287" width="20.140625" customWidth="1"/>
    <col min="11288" max="11288" width="9.42578125" customWidth="1"/>
    <col min="11521" max="11521" width="1.28515625" customWidth="1"/>
    <col min="11522" max="11522" width="26.710937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4.7109375" customWidth="1"/>
    <col min="11532" max="11532" width="6.42578125" customWidth="1"/>
    <col min="11533" max="11541" width="4.7109375" customWidth="1"/>
    <col min="11542" max="11542" width="10.5703125" customWidth="1"/>
    <col min="11543" max="11543" width="20.140625" customWidth="1"/>
    <col min="11544" max="11544" width="9.42578125" customWidth="1"/>
    <col min="11777" max="11777" width="1.28515625" customWidth="1"/>
    <col min="11778" max="11778" width="26.710937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4.7109375" customWidth="1"/>
    <col min="11788" max="11788" width="6.42578125" customWidth="1"/>
    <col min="11789" max="11797" width="4.7109375" customWidth="1"/>
    <col min="11798" max="11798" width="10.5703125" customWidth="1"/>
    <col min="11799" max="11799" width="20.140625" customWidth="1"/>
    <col min="11800" max="11800" width="9.42578125" customWidth="1"/>
    <col min="12033" max="12033" width="1.28515625" customWidth="1"/>
    <col min="12034" max="12034" width="26.710937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4.7109375" customWidth="1"/>
    <col min="12044" max="12044" width="6.42578125" customWidth="1"/>
    <col min="12045" max="12053" width="4.7109375" customWidth="1"/>
    <col min="12054" max="12054" width="10.5703125" customWidth="1"/>
    <col min="12055" max="12055" width="20.140625" customWidth="1"/>
    <col min="12056" max="12056" width="9.42578125" customWidth="1"/>
    <col min="12289" max="12289" width="1.28515625" customWidth="1"/>
    <col min="12290" max="12290" width="26.710937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4.7109375" customWidth="1"/>
    <col min="12300" max="12300" width="6.42578125" customWidth="1"/>
    <col min="12301" max="12309" width="4.7109375" customWidth="1"/>
    <col min="12310" max="12310" width="10.5703125" customWidth="1"/>
    <col min="12311" max="12311" width="20.140625" customWidth="1"/>
    <col min="12312" max="12312" width="9.42578125" customWidth="1"/>
    <col min="12545" max="12545" width="1.28515625" customWidth="1"/>
    <col min="12546" max="12546" width="26.710937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4.7109375" customWidth="1"/>
    <col min="12556" max="12556" width="6.42578125" customWidth="1"/>
    <col min="12557" max="12565" width="4.7109375" customWidth="1"/>
    <col min="12566" max="12566" width="10.5703125" customWidth="1"/>
    <col min="12567" max="12567" width="20.140625" customWidth="1"/>
    <col min="12568" max="12568" width="9.42578125" customWidth="1"/>
    <col min="12801" max="12801" width="1.28515625" customWidth="1"/>
    <col min="12802" max="12802" width="26.710937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4.7109375" customWidth="1"/>
    <col min="12812" max="12812" width="6.42578125" customWidth="1"/>
    <col min="12813" max="12821" width="4.7109375" customWidth="1"/>
    <col min="12822" max="12822" width="10.5703125" customWidth="1"/>
    <col min="12823" max="12823" width="20.140625" customWidth="1"/>
    <col min="12824" max="12824" width="9.42578125" customWidth="1"/>
    <col min="13057" max="13057" width="1.28515625" customWidth="1"/>
    <col min="13058" max="13058" width="26.710937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4.7109375" customWidth="1"/>
    <col min="13068" max="13068" width="6.42578125" customWidth="1"/>
    <col min="13069" max="13077" width="4.7109375" customWidth="1"/>
    <col min="13078" max="13078" width="10.5703125" customWidth="1"/>
    <col min="13079" max="13079" width="20.140625" customWidth="1"/>
    <col min="13080" max="13080" width="9.42578125" customWidth="1"/>
    <col min="13313" max="13313" width="1.28515625" customWidth="1"/>
    <col min="13314" max="13314" width="26.710937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4.7109375" customWidth="1"/>
    <col min="13324" max="13324" width="6.42578125" customWidth="1"/>
    <col min="13325" max="13333" width="4.7109375" customWidth="1"/>
    <col min="13334" max="13334" width="10.5703125" customWidth="1"/>
    <col min="13335" max="13335" width="20.140625" customWidth="1"/>
    <col min="13336" max="13336" width="9.42578125" customWidth="1"/>
    <col min="13569" max="13569" width="1.28515625" customWidth="1"/>
    <col min="13570" max="13570" width="26.710937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4.7109375" customWidth="1"/>
    <col min="13580" max="13580" width="6.42578125" customWidth="1"/>
    <col min="13581" max="13589" width="4.7109375" customWidth="1"/>
    <col min="13590" max="13590" width="10.5703125" customWidth="1"/>
    <col min="13591" max="13591" width="20.140625" customWidth="1"/>
    <col min="13592" max="13592" width="9.42578125" customWidth="1"/>
    <col min="13825" max="13825" width="1.28515625" customWidth="1"/>
    <col min="13826" max="13826" width="26.710937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4.7109375" customWidth="1"/>
    <col min="13836" max="13836" width="6.42578125" customWidth="1"/>
    <col min="13837" max="13845" width="4.7109375" customWidth="1"/>
    <col min="13846" max="13846" width="10.5703125" customWidth="1"/>
    <col min="13847" max="13847" width="20.140625" customWidth="1"/>
    <col min="13848" max="13848" width="9.42578125" customWidth="1"/>
    <col min="14081" max="14081" width="1.28515625" customWidth="1"/>
    <col min="14082" max="14082" width="26.710937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4.7109375" customWidth="1"/>
    <col min="14092" max="14092" width="6.42578125" customWidth="1"/>
    <col min="14093" max="14101" width="4.7109375" customWidth="1"/>
    <col min="14102" max="14102" width="10.5703125" customWidth="1"/>
    <col min="14103" max="14103" width="20.140625" customWidth="1"/>
    <col min="14104" max="14104" width="9.42578125" customWidth="1"/>
    <col min="14337" max="14337" width="1.28515625" customWidth="1"/>
    <col min="14338" max="14338" width="26.710937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4.7109375" customWidth="1"/>
    <col min="14348" max="14348" width="6.42578125" customWidth="1"/>
    <col min="14349" max="14357" width="4.7109375" customWidth="1"/>
    <col min="14358" max="14358" width="10.5703125" customWidth="1"/>
    <col min="14359" max="14359" width="20.140625" customWidth="1"/>
    <col min="14360" max="14360" width="9.42578125" customWidth="1"/>
    <col min="14593" max="14593" width="1.28515625" customWidth="1"/>
    <col min="14594" max="14594" width="26.710937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4.7109375" customWidth="1"/>
    <col min="14604" max="14604" width="6.42578125" customWidth="1"/>
    <col min="14605" max="14613" width="4.7109375" customWidth="1"/>
    <col min="14614" max="14614" width="10.5703125" customWidth="1"/>
    <col min="14615" max="14615" width="20.140625" customWidth="1"/>
    <col min="14616" max="14616" width="9.42578125" customWidth="1"/>
    <col min="14849" max="14849" width="1.28515625" customWidth="1"/>
    <col min="14850" max="14850" width="26.710937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4.7109375" customWidth="1"/>
    <col min="14860" max="14860" width="6.42578125" customWidth="1"/>
    <col min="14861" max="14869" width="4.7109375" customWidth="1"/>
    <col min="14870" max="14870" width="10.5703125" customWidth="1"/>
    <col min="14871" max="14871" width="20.140625" customWidth="1"/>
    <col min="14872" max="14872" width="9.42578125" customWidth="1"/>
    <col min="15105" max="15105" width="1.28515625" customWidth="1"/>
    <col min="15106" max="15106" width="26.710937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4.7109375" customWidth="1"/>
    <col min="15116" max="15116" width="6.42578125" customWidth="1"/>
    <col min="15117" max="15125" width="4.7109375" customWidth="1"/>
    <col min="15126" max="15126" width="10.5703125" customWidth="1"/>
    <col min="15127" max="15127" width="20.140625" customWidth="1"/>
    <col min="15128" max="15128" width="9.42578125" customWidth="1"/>
    <col min="15361" max="15361" width="1.28515625" customWidth="1"/>
    <col min="15362" max="15362" width="26.710937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4.7109375" customWidth="1"/>
    <col min="15372" max="15372" width="6.42578125" customWidth="1"/>
    <col min="15373" max="15381" width="4.7109375" customWidth="1"/>
    <col min="15382" max="15382" width="10.5703125" customWidth="1"/>
    <col min="15383" max="15383" width="20.140625" customWidth="1"/>
    <col min="15384" max="15384" width="9.42578125" customWidth="1"/>
    <col min="15617" max="15617" width="1.28515625" customWidth="1"/>
    <col min="15618" max="15618" width="26.710937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4.7109375" customWidth="1"/>
    <col min="15628" max="15628" width="6.42578125" customWidth="1"/>
    <col min="15629" max="15637" width="4.7109375" customWidth="1"/>
    <col min="15638" max="15638" width="10.5703125" customWidth="1"/>
    <col min="15639" max="15639" width="20.140625" customWidth="1"/>
    <col min="15640" max="15640" width="9.42578125" customWidth="1"/>
    <col min="15873" max="15873" width="1.28515625" customWidth="1"/>
    <col min="15874" max="15874" width="26.710937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4.7109375" customWidth="1"/>
    <col min="15884" max="15884" width="6.42578125" customWidth="1"/>
    <col min="15885" max="15893" width="4.7109375" customWidth="1"/>
    <col min="15894" max="15894" width="10.5703125" customWidth="1"/>
    <col min="15895" max="15895" width="20.140625" customWidth="1"/>
    <col min="15896" max="15896" width="9.42578125" customWidth="1"/>
    <col min="16129" max="16129" width="1.28515625" customWidth="1"/>
    <col min="16130" max="16130" width="26.710937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4.7109375" customWidth="1"/>
    <col min="16140" max="16140" width="6.42578125" customWidth="1"/>
    <col min="16141" max="16149" width="4.7109375" customWidth="1"/>
    <col min="16150" max="16150" width="10.5703125" customWidth="1"/>
    <col min="16151" max="16151" width="20.140625" customWidth="1"/>
    <col min="16152" max="16152" width="9.42578125" customWidth="1"/>
  </cols>
  <sheetData>
    <row r="1" spans="1:30" ht="18.75" x14ac:dyDescent="0.3">
      <c r="A1" s="1"/>
      <c r="B1" s="133" t="s">
        <v>121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35"/>
      <c r="R1" s="135"/>
      <c r="S1" s="135"/>
      <c r="T1" s="135"/>
      <c r="U1" s="135"/>
      <c r="V1" s="73"/>
      <c r="W1" s="82"/>
      <c r="X1" s="39"/>
      <c r="Y1" s="83"/>
      <c r="Z1" s="83"/>
      <c r="AA1" s="83"/>
      <c r="AB1" s="83"/>
      <c r="AC1" s="83"/>
      <c r="AD1" s="83"/>
    </row>
    <row r="2" spans="1:30" ht="15.75" x14ac:dyDescent="0.25">
      <c r="A2" s="1"/>
      <c r="B2" s="84" t="s">
        <v>67</v>
      </c>
      <c r="C2" s="5" t="s">
        <v>59</v>
      </c>
      <c r="D2" s="10"/>
      <c r="E2" s="10"/>
      <c r="F2" s="85"/>
      <c r="G2" s="86"/>
      <c r="H2" s="10"/>
      <c r="I2" s="10"/>
      <c r="J2" s="10"/>
      <c r="K2" s="10"/>
      <c r="L2" s="10"/>
      <c r="M2" s="10"/>
      <c r="N2" s="10"/>
      <c r="O2" s="10"/>
      <c r="P2" s="10"/>
      <c r="Q2" s="136"/>
      <c r="R2" s="136"/>
      <c r="S2" s="136"/>
      <c r="T2" s="136"/>
      <c r="U2" s="136"/>
      <c r="V2" s="10"/>
      <c r="W2" s="86"/>
      <c r="X2" s="31"/>
      <c r="Y2" s="83"/>
      <c r="Z2" s="83"/>
      <c r="AA2" s="83"/>
      <c r="AB2" s="83"/>
      <c r="AC2" s="83"/>
      <c r="AD2" s="83"/>
    </row>
    <row r="3" spans="1:30" x14ac:dyDescent="0.25">
      <c r="A3" s="1"/>
      <c r="B3" s="87" t="s">
        <v>68</v>
      </c>
      <c r="C3" s="21" t="s">
        <v>69</v>
      </c>
      <c r="D3" s="88" t="s">
        <v>70</v>
      </c>
      <c r="E3" s="89" t="s">
        <v>1</v>
      </c>
      <c r="F3" s="22"/>
      <c r="G3" s="75" t="s">
        <v>71</v>
      </c>
      <c r="H3" s="76" t="s">
        <v>72</v>
      </c>
      <c r="I3" s="76" t="s">
        <v>32</v>
      </c>
      <c r="J3" s="16" t="s">
        <v>73</v>
      </c>
      <c r="K3" s="77" t="s">
        <v>74</v>
      </c>
      <c r="L3" s="77" t="s">
        <v>75</v>
      </c>
      <c r="M3" s="75" t="s">
        <v>76</v>
      </c>
      <c r="N3" s="75" t="s">
        <v>31</v>
      </c>
      <c r="O3" s="76" t="s">
        <v>77</v>
      </c>
      <c r="P3" s="75" t="s">
        <v>72</v>
      </c>
      <c r="Q3" s="137" t="s">
        <v>17</v>
      </c>
      <c r="R3" s="137">
        <v>1</v>
      </c>
      <c r="S3" s="137">
        <v>2</v>
      </c>
      <c r="T3" s="137">
        <v>3</v>
      </c>
      <c r="U3" s="137" t="s">
        <v>78</v>
      </c>
      <c r="V3" s="16" t="s">
        <v>22</v>
      </c>
      <c r="W3" s="15" t="s">
        <v>79</v>
      </c>
      <c r="X3" s="15" t="s">
        <v>80</v>
      </c>
      <c r="Y3" s="83"/>
      <c r="Z3" s="83"/>
      <c r="AA3" s="83"/>
      <c r="AB3" s="83"/>
      <c r="AC3" s="83"/>
      <c r="AD3" s="83"/>
    </row>
    <row r="4" spans="1:30" x14ac:dyDescent="0.25">
      <c r="A4" s="1"/>
      <c r="B4" s="90" t="s">
        <v>81</v>
      </c>
      <c r="C4" s="91" t="s">
        <v>82</v>
      </c>
      <c r="D4" s="92" t="s">
        <v>83</v>
      </c>
      <c r="E4" s="93" t="s">
        <v>36</v>
      </c>
      <c r="F4" s="22"/>
      <c r="G4" s="94">
        <v>1</v>
      </c>
      <c r="H4" s="94"/>
      <c r="I4" s="95"/>
      <c r="J4" s="96"/>
      <c r="K4" s="96" t="s">
        <v>84</v>
      </c>
      <c r="L4" s="96"/>
      <c r="M4" s="96">
        <v>1</v>
      </c>
      <c r="N4" s="96"/>
      <c r="O4" s="94"/>
      <c r="P4" s="95"/>
      <c r="Q4" s="98" t="s">
        <v>122</v>
      </c>
      <c r="R4" s="134" t="s">
        <v>123</v>
      </c>
      <c r="S4" s="134"/>
      <c r="T4" s="134" t="s">
        <v>124</v>
      </c>
      <c r="U4" s="134"/>
      <c r="V4" s="97">
        <v>0.71399999999999997</v>
      </c>
      <c r="W4" s="91" t="s">
        <v>85</v>
      </c>
      <c r="X4" s="98" t="s">
        <v>86</v>
      </c>
      <c r="Y4" s="83"/>
      <c r="Z4" s="83"/>
      <c r="AA4" s="83"/>
      <c r="AB4" s="83"/>
      <c r="AC4" s="83"/>
      <c r="AD4" s="83"/>
    </row>
    <row r="5" spans="1:30" x14ac:dyDescent="0.25">
      <c r="A5" s="1"/>
      <c r="B5" s="90" t="s">
        <v>87</v>
      </c>
      <c r="C5" s="91" t="s">
        <v>88</v>
      </c>
      <c r="D5" s="92" t="s">
        <v>83</v>
      </c>
      <c r="E5" s="93" t="s">
        <v>36</v>
      </c>
      <c r="F5" s="42"/>
      <c r="G5" s="94">
        <v>1</v>
      </c>
      <c r="H5" s="95"/>
      <c r="I5" s="95"/>
      <c r="J5" s="96" t="s">
        <v>89</v>
      </c>
      <c r="K5" s="96">
        <v>5</v>
      </c>
      <c r="L5" s="96"/>
      <c r="M5" s="96">
        <v>1</v>
      </c>
      <c r="N5" s="96"/>
      <c r="O5" s="94"/>
      <c r="P5" s="95"/>
      <c r="Q5" s="98" t="s">
        <v>123</v>
      </c>
      <c r="R5" s="134" t="s">
        <v>123</v>
      </c>
      <c r="S5" s="134"/>
      <c r="T5" s="134"/>
      <c r="U5" s="134"/>
      <c r="V5" s="97">
        <v>0.6</v>
      </c>
      <c r="W5" s="91" t="s">
        <v>90</v>
      </c>
      <c r="X5" s="98" t="s">
        <v>91</v>
      </c>
      <c r="Y5" s="83"/>
      <c r="Z5" s="83"/>
      <c r="AA5" s="83"/>
      <c r="AB5" s="83"/>
      <c r="AC5" s="83"/>
      <c r="AD5" s="83"/>
    </row>
    <row r="6" spans="1:30" x14ac:dyDescent="0.25">
      <c r="A6" s="8"/>
      <c r="B6" s="21" t="s">
        <v>7</v>
      </c>
      <c r="C6" s="16"/>
      <c r="D6" s="15"/>
      <c r="E6" s="99"/>
      <c r="F6" s="100"/>
      <c r="G6" s="17">
        <f>SUM(G4:G5)</f>
        <v>2</v>
      </c>
      <c r="H6" s="17"/>
      <c r="I6" s="17"/>
      <c r="J6" s="16"/>
      <c r="K6" s="16"/>
      <c r="L6" s="16"/>
      <c r="M6" s="17">
        <f t="shared" ref="M6" si="0">SUM(M4:M5)</f>
        <v>2</v>
      </c>
      <c r="N6" s="17"/>
      <c r="O6" s="17"/>
      <c r="P6" s="17"/>
      <c r="Q6" s="102" t="s">
        <v>125</v>
      </c>
      <c r="R6" s="102" t="s">
        <v>126</v>
      </c>
      <c r="S6" s="102"/>
      <c r="T6" s="102" t="s">
        <v>124</v>
      </c>
      <c r="U6" s="102"/>
      <c r="V6" s="40">
        <v>0.69199999999999995</v>
      </c>
      <c r="W6" s="101"/>
      <c r="X6" s="102"/>
      <c r="Y6" s="83"/>
      <c r="Z6" s="83"/>
      <c r="AA6" s="83"/>
      <c r="AB6" s="83"/>
      <c r="AC6" s="83"/>
      <c r="AD6" s="83"/>
    </row>
    <row r="7" spans="1:30" x14ac:dyDescent="0.25">
      <c r="A7" s="8"/>
      <c r="B7" s="103" t="s">
        <v>92</v>
      </c>
      <c r="C7" s="104" t="s">
        <v>93</v>
      </c>
      <c r="D7" s="105"/>
      <c r="E7" s="70"/>
      <c r="F7" s="71"/>
      <c r="G7" s="106"/>
      <c r="H7" s="107"/>
      <c r="I7" s="108"/>
      <c r="J7" s="107"/>
      <c r="K7" s="109"/>
      <c r="L7" s="109"/>
      <c r="M7" s="109"/>
      <c r="N7" s="109"/>
      <c r="O7" s="109"/>
      <c r="P7" s="109"/>
      <c r="Q7" s="138"/>
      <c r="R7" s="138"/>
      <c r="S7" s="138"/>
      <c r="T7" s="138"/>
      <c r="U7" s="138"/>
      <c r="V7" s="110"/>
      <c r="W7" s="109"/>
      <c r="X7" s="111"/>
      <c r="Y7" s="83"/>
      <c r="Z7" s="83"/>
      <c r="AA7" s="83"/>
      <c r="AB7" s="83"/>
      <c r="AC7" s="83"/>
      <c r="AD7" s="83"/>
    </row>
    <row r="8" spans="1:30" x14ac:dyDescent="0.25">
      <c r="A8" s="8"/>
      <c r="B8" s="113"/>
      <c r="C8" s="114"/>
      <c r="D8" s="115"/>
      <c r="E8" s="116"/>
      <c r="F8" s="117"/>
      <c r="G8" s="118"/>
      <c r="H8" s="116"/>
      <c r="I8" s="114"/>
      <c r="J8" s="116"/>
      <c r="K8" s="114"/>
      <c r="L8" s="116"/>
      <c r="M8" s="116"/>
      <c r="N8" s="116"/>
      <c r="O8" s="116"/>
      <c r="P8" s="116"/>
      <c r="Q8" s="139"/>
      <c r="R8" s="139"/>
      <c r="S8" s="139"/>
      <c r="T8" s="139"/>
      <c r="U8" s="139"/>
      <c r="V8" s="116"/>
      <c r="W8" s="116"/>
      <c r="X8" s="74"/>
      <c r="Y8" s="83"/>
      <c r="Z8" s="83"/>
      <c r="AA8" s="83"/>
      <c r="AB8" s="83"/>
      <c r="AC8" s="83"/>
      <c r="AD8" s="83"/>
    </row>
    <row r="9" spans="1:30" x14ac:dyDescent="0.25">
      <c r="A9" s="1"/>
      <c r="B9" s="21" t="s">
        <v>94</v>
      </c>
      <c r="C9" s="21" t="s">
        <v>69</v>
      </c>
      <c r="D9" s="15" t="s">
        <v>70</v>
      </c>
      <c r="E9" s="20" t="s">
        <v>1</v>
      </c>
      <c r="F9" s="22"/>
      <c r="G9" s="17" t="s">
        <v>71</v>
      </c>
      <c r="H9" s="14" t="s">
        <v>72</v>
      </c>
      <c r="I9" s="14" t="s">
        <v>32</v>
      </c>
      <c r="J9" s="16" t="s">
        <v>73</v>
      </c>
      <c r="K9" s="16" t="s">
        <v>74</v>
      </c>
      <c r="L9" s="16" t="s">
        <v>75</v>
      </c>
      <c r="M9" s="17" t="s">
        <v>76</v>
      </c>
      <c r="N9" s="17" t="s">
        <v>31</v>
      </c>
      <c r="O9" s="14" t="s">
        <v>77</v>
      </c>
      <c r="P9" s="17" t="s">
        <v>72</v>
      </c>
      <c r="Q9" s="102" t="s">
        <v>17</v>
      </c>
      <c r="R9" s="102">
        <v>1</v>
      </c>
      <c r="S9" s="102">
        <v>2</v>
      </c>
      <c r="T9" s="102">
        <v>3</v>
      </c>
      <c r="U9" s="102" t="s">
        <v>78</v>
      </c>
      <c r="V9" s="16" t="s">
        <v>22</v>
      </c>
      <c r="W9" s="15" t="s">
        <v>79</v>
      </c>
      <c r="X9" s="15" t="s">
        <v>80</v>
      </c>
      <c r="Y9" s="83"/>
      <c r="Z9" s="83"/>
      <c r="AA9" s="83"/>
      <c r="AB9" s="83"/>
      <c r="AC9" s="83"/>
      <c r="AD9" s="83"/>
    </row>
    <row r="10" spans="1:30" x14ac:dyDescent="0.25">
      <c r="A10" s="1"/>
      <c r="B10" s="119" t="s">
        <v>95</v>
      </c>
      <c r="C10" s="120" t="s">
        <v>96</v>
      </c>
      <c r="D10" s="121" t="s">
        <v>83</v>
      </c>
      <c r="E10" s="122" t="s">
        <v>36</v>
      </c>
      <c r="F10" s="22"/>
      <c r="G10" s="123">
        <v>1</v>
      </c>
      <c r="H10" s="124"/>
      <c r="I10" s="124"/>
      <c r="J10" s="125" t="s">
        <v>97</v>
      </c>
      <c r="K10" s="125">
        <v>1</v>
      </c>
      <c r="L10" s="96" t="s">
        <v>98</v>
      </c>
      <c r="M10" s="125">
        <v>1</v>
      </c>
      <c r="N10" s="123"/>
      <c r="O10" s="124"/>
      <c r="P10" s="124">
        <v>2</v>
      </c>
      <c r="Q10" s="140" t="s">
        <v>129</v>
      </c>
      <c r="R10" s="140" t="s">
        <v>127</v>
      </c>
      <c r="S10" s="140" t="s">
        <v>128</v>
      </c>
      <c r="T10" s="140"/>
      <c r="U10" s="140"/>
      <c r="V10" s="126">
        <v>0.66700000000000004</v>
      </c>
      <c r="W10" s="120" t="s">
        <v>99</v>
      </c>
      <c r="X10" s="127" t="s">
        <v>100</v>
      </c>
      <c r="Y10" s="83"/>
      <c r="Z10" s="83"/>
      <c r="AA10" s="83"/>
      <c r="AB10" s="83"/>
      <c r="AC10" s="83"/>
      <c r="AD10" s="83"/>
    </row>
    <row r="11" spans="1:30" x14ac:dyDescent="0.25">
      <c r="A11" s="1"/>
      <c r="B11" s="119" t="s">
        <v>101</v>
      </c>
      <c r="C11" s="120" t="s">
        <v>102</v>
      </c>
      <c r="D11" s="121" t="s">
        <v>83</v>
      </c>
      <c r="E11" s="122" t="s">
        <v>36</v>
      </c>
      <c r="F11" s="128"/>
      <c r="G11" s="123">
        <v>1</v>
      </c>
      <c r="H11" s="124"/>
      <c r="I11" s="124"/>
      <c r="J11" s="125" t="s">
        <v>89</v>
      </c>
      <c r="K11" s="125">
        <v>1</v>
      </c>
      <c r="L11" s="96"/>
      <c r="M11" s="125">
        <v>1</v>
      </c>
      <c r="N11" s="123"/>
      <c r="O11" s="124"/>
      <c r="P11" s="124">
        <v>1</v>
      </c>
      <c r="Q11" s="140" t="s">
        <v>130</v>
      </c>
      <c r="R11" s="140" t="s">
        <v>131</v>
      </c>
      <c r="S11" s="140" t="s">
        <v>132</v>
      </c>
      <c r="T11" s="140"/>
      <c r="U11" s="140"/>
      <c r="V11" s="126">
        <v>0.5</v>
      </c>
      <c r="W11" s="120" t="s">
        <v>103</v>
      </c>
      <c r="X11" s="127" t="s">
        <v>104</v>
      </c>
      <c r="Y11" s="83"/>
      <c r="Z11" s="83"/>
      <c r="AA11" s="83"/>
      <c r="AB11" s="83"/>
      <c r="AC11" s="83"/>
      <c r="AD11" s="83"/>
    </row>
    <row r="12" spans="1:30" x14ac:dyDescent="0.25">
      <c r="A12" s="8"/>
      <c r="B12" s="21" t="s">
        <v>7</v>
      </c>
      <c r="C12" s="16"/>
      <c r="D12" s="15"/>
      <c r="E12" s="99"/>
      <c r="F12" s="100"/>
      <c r="G12" s="17">
        <f>SUM(G10:G11)</f>
        <v>2</v>
      </c>
      <c r="H12" s="17"/>
      <c r="I12" s="17"/>
      <c r="J12" s="16"/>
      <c r="K12" s="16"/>
      <c r="L12" s="16"/>
      <c r="M12" s="17">
        <f t="shared" ref="M12:P12" si="1">SUM(M10:M11)</f>
        <v>2</v>
      </c>
      <c r="N12" s="17"/>
      <c r="O12" s="17"/>
      <c r="P12" s="17">
        <f t="shared" si="1"/>
        <v>3</v>
      </c>
      <c r="Q12" s="102" t="s">
        <v>135</v>
      </c>
      <c r="R12" s="102" t="s">
        <v>134</v>
      </c>
      <c r="S12" s="102" t="s">
        <v>133</v>
      </c>
      <c r="T12" s="102"/>
      <c r="U12" s="102"/>
      <c r="V12" s="40">
        <v>0.6</v>
      </c>
      <c r="W12" s="101"/>
      <c r="X12" s="102"/>
      <c r="Y12" s="83"/>
      <c r="Z12" s="83"/>
      <c r="AA12" s="83"/>
      <c r="AB12" s="83"/>
      <c r="AC12" s="83"/>
      <c r="AD12" s="83"/>
    </row>
    <row r="13" spans="1:30" x14ac:dyDescent="0.25">
      <c r="A13" s="8"/>
      <c r="B13" s="113"/>
      <c r="C13" s="114"/>
      <c r="D13" s="115"/>
      <c r="E13" s="116"/>
      <c r="F13" s="117"/>
      <c r="G13" s="118"/>
      <c r="H13" s="116"/>
      <c r="I13" s="114"/>
      <c r="J13" s="116"/>
      <c r="K13" s="114"/>
      <c r="L13" s="116"/>
      <c r="M13" s="116"/>
      <c r="N13" s="116"/>
      <c r="O13" s="116"/>
      <c r="P13" s="116"/>
      <c r="Q13" s="139"/>
      <c r="R13" s="139"/>
      <c r="S13" s="139"/>
      <c r="T13" s="139"/>
      <c r="U13" s="139"/>
      <c r="V13" s="116"/>
      <c r="W13" s="116"/>
      <c r="X13" s="74"/>
      <c r="Y13" s="83"/>
      <c r="Z13" s="83"/>
      <c r="AA13" s="83"/>
      <c r="AB13" s="83"/>
      <c r="AC13" s="83"/>
      <c r="AD13" s="83"/>
    </row>
    <row r="14" spans="1:30" x14ac:dyDescent="0.25">
      <c r="A14" s="1"/>
      <c r="B14" s="21" t="s">
        <v>105</v>
      </c>
      <c r="C14" s="21" t="s">
        <v>69</v>
      </c>
      <c r="D14" s="15" t="s">
        <v>70</v>
      </c>
      <c r="E14" s="20" t="s">
        <v>1</v>
      </c>
      <c r="F14" s="22"/>
      <c r="G14" s="17" t="s">
        <v>71</v>
      </c>
      <c r="H14" s="14" t="s">
        <v>72</v>
      </c>
      <c r="I14" s="14" t="s">
        <v>32</v>
      </c>
      <c r="J14" s="16" t="s">
        <v>73</v>
      </c>
      <c r="K14" s="16" t="s">
        <v>74</v>
      </c>
      <c r="L14" s="16" t="s">
        <v>75</v>
      </c>
      <c r="M14" s="17" t="s">
        <v>76</v>
      </c>
      <c r="N14" s="17" t="s">
        <v>31</v>
      </c>
      <c r="O14" s="14" t="s">
        <v>77</v>
      </c>
      <c r="P14" s="17" t="s">
        <v>72</v>
      </c>
      <c r="Q14" s="102" t="s">
        <v>17</v>
      </c>
      <c r="R14" s="102">
        <v>1</v>
      </c>
      <c r="S14" s="102">
        <v>2</v>
      </c>
      <c r="T14" s="102">
        <v>3</v>
      </c>
      <c r="U14" s="102" t="s">
        <v>78</v>
      </c>
      <c r="V14" s="16" t="s">
        <v>22</v>
      </c>
      <c r="W14" s="15" t="s">
        <v>79</v>
      </c>
      <c r="X14" s="15" t="s">
        <v>80</v>
      </c>
      <c r="Y14" s="83"/>
      <c r="Z14" s="83"/>
      <c r="AA14" s="83"/>
      <c r="AB14" s="83"/>
      <c r="AC14" s="83"/>
      <c r="AD14" s="83"/>
    </row>
    <row r="15" spans="1:30" x14ac:dyDescent="0.25">
      <c r="A15" s="1"/>
      <c r="B15" s="119" t="s">
        <v>106</v>
      </c>
      <c r="C15" s="120" t="s">
        <v>107</v>
      </c>
      <c r="D15" s="121" t="s">
        <v>83</v>
      </c>
      <c r="E15" s="145" t="s">
        <v>36</v>
      </c>
      <c r="F15" s="112"/>
      <c r="G15" s="94"/>
      <c r="H15" s="124"/>
      <c r="I15" s="124">
        <v>1</v>
      </c>
      <c r="J15" s="125" t="s">
        <v>108</v>
      </c>
      <c r="K15" s="125">
        <v>5</v>
      </c>
      <c r="L15" s="96"/>
      <c r="M15" s="125">
        <v>1</v>
      </c>
      <c r="N15" s="123"/>
      <c r="O15" s="124"/>
      <c r="P15" s="124">
        <v>1</v>
      </c>
      <c r="Q15" s="140" t="s">
        <v>136</v>
      </c>
      <c r="R15" s="140" t="s">
        <v>124</v>
      </c>
      <c r="S15" s="140" t="s">
        <v>137</v>
      </c>
      <c r="T15" s="140" t="s">
        <v>132</v>
      </c>
      <c r="U15" s="140"/>
      <c r="V15" s="126">
        <v>0.8</v>
      </c>
      <c r="W15" s="120" t="s">
        <v>109</v>
      </c>
      <c r="X15" s="127" t="s">
        <v>110</v>
      </c>
      <c r="Y15" s="83"/>
      <c r="Z15" s="83"/>
      <c r="AA15" s="83"/>
      <c r="AB15" s="83"/>
      <c r="AC15" s="83"/>
      <c r="AD15" s="83"/>
    </row>
    <row r="16" spans="1:30" x14ac:dyDescent="0.25">
      <c r="A16" s="1"/>
      <c r="B16" s="90" t="s">
        <v>111</v>
      </c>
      <c r="C16" s="91" t="s">
        <v>112</v>
      </c>
      <c r="D16" s="92" t="s">
        <v>83</v>
      </c>
      <c r="E16" s="145" t="s">
        <v>36</v>
      </c>
      <c r="F16" s="112"/>
      <c r="G16" s="94"/>
      <c r="H16" s="95"/>
      <c r="I16" s="94">
        <v>1</v>
      </c>
      <c r="J16" s="96" t="s">
        <v>108</v>
      </c>
      <c r="K16" s="96">
        <v>5</v>
      </c>
      <c r="L16" s="96"/>
      <c r="M16" s="96">
        <v>1</v>
      </c>
      <c r="N16" s="94"/>
      <c r="O16" s="95"/>
      <c r="P16" s="95"/>
      <c r="Q16" s="134" t="s">
        <v>138</v>
      </c>
      <c r="R16" s="134" t="s">
        <v>139</v>
      </c>
      <c r="S16" s="134" t="s">
        <v>140</v>
      </c>
      <c r="T16" s="134"/>
      <c r="U16" s="134"/>
      <c r="V16" s="97">
        <v>0.33300000000000002</v>
      </c>
      <c r="W16" s="91" t="s">
        <v>113</v>
      </c>
      <c r="X16" s="98" t="s">
        <v>114</v>
      </c>
      <c r="Y16" s="83"/>
      <c r="Z16" s="83"/>
      <c r="AA16" s="83"/>
      <c r="AB16" s="83"/>
      <c r="AC16" s="83"/>
      <c r="AD16" s="83"/>
    </row>
    <row r="17" spans="1:30" x14ac:dyDescent="0.25">
      <c r="A17" s="1"/>
      <c r="B17" s="119" t="s">
        <v>115</v>
      </c>
      <c r="C17" s="120" t="s">
        <v>116</v>
      </c>
      <c r="D17" s="121" t="s">
        <v>83</v>
      </c>
      <c r="E17" s="145" t="s">
        <v>36</v>
      </c>
      <c r="F17" s="112"/>
      <c r="G17" s="94"/>
      <c r="H17" s="124"/>
      <c r="I17" s="124">
        <v>1</v>
      </c>
      <c r="J17" s="125" t="s">
        <v>97</v>
      </c>
      <c r="K17" s="125">
        <v>1</v>
      </c>
      <c r="L17" s="96" t="s">
        <v>117</v>
      </c>
      <c r="M17" s="125">
        <v>1</v>
      </c>
      <c r="N17" s="123"/>
      <c r="O17" s="124"/>
      <c r="P17" s="124"/>
      <c r="Q17" s="140" t="s">
        <v>141</v>
      </c>
      <c r="R17" s="140" t="s">
        <v>142</v>
      </c>
      <c r="S17" s="140" t="s">
        <v>143</v>
      </c>
      <c r="T17" s="140"/>
      <c r="U17" s="140"/>
      <c r="V17" s="126">
        <v>0.5</v>
      </c>
      <c r="W17" s="120" t="s">
        <v>118</v>
      </c>
      <c r="X17" s="127" t="s">
        <v>119</v>
      </c>
      <c r="Y17" s="83"/>
      <c r="Z17" s="83"/>
      <c r="AA17" s="83"/>
      <c r="AB17" s="83"/>
      <c r="AC17" s="83"/>
      <c r="AD17" s="83"/>
    </row>
    <row r="18" spans="1:30" x14ac:dyDescent="0.25">
      <c r="A18" s="8"/>
      <c r="B18" s="21" t="s">
        <v>7</v>
      </c>
      <c r="C18" s="16"/>
      <c r="D18" s="15"/>
      <c r="E18" s="99"/>
      <c r="F18" s="100"/>
      <c r="G18" s="17"/>
      <c r="H18" s="17"/>
      <c r="I18" s="17">
        <v>3</v>
      </c>
      <c r="J18" s="16"/>
      <c r="K18" s="16"/>
      <c r="L18" s="16"/>
      <c r="M18" s="17">
        <v>3</v>
      </c>
      <c r="N18" s="17"/>
      <c r="O18" s="17"/>
      <c r="P18" s="17">
        <v>1</v>
      </c>
      <c r="Q18" s="102" t="s">
        <v>144</v>
      </c>
      <c r="R18" s="102" t="s">
        <v>126</v>
      </c>
      <c r="S18" s="102" t="s">
        <v>145</v>
      </c>
      <c r="T18" s="102" t="s">
        <v>132</v>
      </c>
      <c r="U18" s="102"/>
      <c r="V18" s="40">
        <v>0.52400000000000002</v>
      </c>
      <c r="W18" s="101"/>
      <c r="X18" s="102"/>
      <c r="Y18" s="83"/>
      <c r="Z18" s="83"/>
      <c r="AA18" s="83"/>
      <c r="AB18" s="83"/>
      <c r="AC18" s="83"/>
      <c r="AD18" s="83"/>
    </row>
    <row r="19" spans="1:30" x14ac:dyDescent="0.25">
      <c r="A19" s="8"/>
      <c r="B19" s="113"/>
      <c r="C19" s="114"/>
      <c r="D19" s="115"/>
      <c r="E19" s="116"/>
      <c r="F19" s="117"/>
      <c r="G19" s="118"/>
      <c r="H19" s="116"/>
      <c r="I19" s="114"/>
      <c r="J19" s="116"/>
      <c r="K19" s="114"/>
      <c r="L19" s="116"/>
      <c r="M19" s="116"/>
      <c r="N19" s="116"/>
      <c r="O19" s="116"/>
      <c r="P19" s="116"/>
      <c r="Q19" s="139"/>
      <c r="R19" s="139"/>
      <c r="S19" s="139"/>
      <c r="T19" s="139"/>
      <c r="U19" s="139"/>
      <c r="V19" s="116"/>
      <c r="W19" s="116"/>
      <c r="X19" s="74"/>
      <c r="Y19" s="83"/>
      <c r="Z19" s="83"/>
      <c r="AA19" s="83"/>
      <c r="AB19" s="83"/>
      <c r="AC19" s="83"/>
      <c r="AD19" s="83"/>
    </row>
    <row r="20" spans="1:30" x14ac:dyDescent="0.25">
      <c r="A20" s="8"/>
      <c r="B20" s="129"/>
      <c r="C20" s="42"/>
      <c r="D20" s="129"/>
      <c r="E20" s="130"/>
      <c r="G20" s="42"/>
      <c r="H20" s="46"/>
      <c r="I20" s="42"/>
      <c r="J20" s="22"/>
      <c r="K20" s="22"/>
      <c r="L20" s="22"/>
      <c r="M20" s="42"/>
      <c r="N20" s="42"/>
      <c r="O20" s="42"/>
      <c r="P20" s="42"/>
      <c r="Q20" s="141"/>
      <c r="R20" s="141"/>
      <c r="S20" s="141"/>
      <c r="T20" s="141"/>
      <c r="U20" s="141"/>
      <c r="V20" s="42"/>
      <c r="W20" s="129"/>
      <c r="X20" s="42"/>
      <c r="Y20" s="83"/>
      <c r="Z20" s="83"/>
      <c r="AA20" s="83"/>
      <c r="AB20" s="83"/>
      <c r="AC20" s="83"/>
      <c r="AD20" s="83"/>
    </row>
    <row r="21" spans="1:30" x14ac:dyDescent="0.25">
      <c r="A21" s="8"/>
      <c r="B21" s="129"/>
      <c r="C21" s="42"/>
      <c r="D21" s="129"/>
      <c r="E21" s="130"/>
      <c r="G21" s="42"/>
      <c r="H21" s="46"/>
      <c r="I21" s="42"/>
      <c r="J21" s="22"/>
      <c r="K21" s="22"/>
      <c r="L21" s="22"/>
      <c r="M21" s="42"/>
      <c r="N21" s="42"/>
      <c r="O21" s="42"/>
      <c r="P21" s="42"/>
      <c r="Q21" s="141"/>
      <c r="R21" s="141"/>
      <c r="S21" s="141"/>
      <c r="T21" s="141"/>
      <c r="U21" s="141"/>
      <c r="V21" s="42"/>
      <c r="W21" s="129"/>
      <c r="X21" s="42"/>
      <c r="Y21" s="83"/>
      <c r="Z21" s="83"/>
      <c r="AA21" s="83"/>
      <c r="AB21" s="83"/>
      <c r="AC21" s="83"/>
      <c r="AD21" s="83"/>
    </row>
    <row r="22" spans="1:30" x14ac:dyDescent="0.25">
      <c r="A22" s="8"/>
      <c r="B22" s="129"/>
      <c r="C22" s="42"/>
      <c r="D22" s="129"/>
      <c r="E22" s="130"/>
      <c r="G22" s="42"/>
      <c r="H22" s="46"/>
      <c r="I22" s="42"/>
      <c r="J22" s="22"/>
      <c r="K22" s="22"/>
      <c r="L22" s="22"/>
      <c r="M22" s="42"/>
      <c r="N22" s="42"/>
      <c r="O22" s="42"/>
      <c r="P22" s="42"/>
      <c r="Q22" s="141"/>
      <c r="R22" s="141"/>
      <c r="S22" s="141"/>
      <c r="T22" s="141"/>
      <c r="U22" s="141"/>
      <c r="V22" s="42"/>
      <c r="W22" s="129"/>
      <c r="X22" s="42"/>
      <c r="Y22" s="83"/>
      <c r="Z22" s="83"/>
      <c r="AA22" s="83"/>
      <c r="AB22" s="83"/>
      <c r="AC22" s="83"/>
      <c r="AD22" s="83"/>
    </row>
    <row r="23" spans="1:30" x14ac:dyDescent="0.25">
      <c r="A23" s="8"/>
      <c r="B23" s="129"/>
      <c r="C23" s="42"/>
      <c r="D23" s="129"/>
      <c r="E23" s="130"/>
      <c r="G23" s="42"/>
      <c r="H23" s="46"/>
      <c r="I23" s="42"/>
      <c r="J23" s="22"/>
      <c r="K23" s="22"/>
      <c r="L23" s="22"/>
      <c r="M23" s="42"/>
      <c r="N23" s="42"/>
      <c r="O23" s="42"/>
      <c r="P23" s="42"/>
      <c r="Q23" s="141"/>
      <c r="R23" s="141"/>
      <c r="S23" s="141"/>
      <c r="T23" s="141"/>
      <c r="U23" s="141"/>
      <c r="V23" s="42"/>
      <c r="W23" s="129"/>
      <c r="X23" s="42"/>
      <c r="Y23" s="83"/>
      <c r="Z23" s="83"/>
      <c r="AA23" s="83"/>
      <c r="AB23" s="83"/>
      <c r="AC23" s="83"/>
      <c r="AD23" s="83"/>
    </row>
    <row r="24" spans="1:30" x14ac:dyDescent="0.25">
      <c r="A24" s="8"/>
      <c r="B24" s="129"/>
      <c r="C24" s="42"/>
      <c r="D24" s="129"/>
      <c r="E24" s="130"/>
      <c r="G24" s="42"/>
      <c r="H24" s="46"/>
      <c r="I24" s="42"/>
      <c r="J24" s="22"/>
      <c r="K24" s="22"/>
      <c r="L24" s="22"/>
      <c r="M24" s="42"/>
      <c r="N24" s="42"/>
      <c r="O24" s="42"/>
      <c r="P24" s="42"/>
      <c r="Q24" s="141"/>
      <c r="R24" s="141"/>
      <c r="S24" s="141"/>
      <c r="T24" s="141"/>
      <c r="U24" s="141"/>
      <c r="V24" s="42"/>
      <c r="W24" s="129"/>
      <c r="X24" s="42"/>
      <c r="Y24" s="83"/>
      <c r="Z24" s="83"/>
      <c r="AA24" s="83"/>
      <c r="AB24" s="83"/>
      <c r="AC24" s="83"/>
      <c r="AD24" s="83"/>
    </row>
    <row r="25" spans="1:30" x14ac:dyDescent="0.25">
      <c r="A25" s="8"/>
      <c r="B25" s="129"/>
      <c r="C25" s="42"/>
      <c r="D25" s="129"/>
      <c r="E25" s="130"/>
      <c r="G25" s="42"/>
      <c r="H25" s="46"/>
      <c r="I25" s="42"/>
      <c r="J25" s="22"/>
      <c r="K25" s="22"/>
      <c r="L25" s="22"/>
      <c r="M25" s="42"/>
      <c r="N25" s="42"/>
      <c r="O25" s="42"/>
      <c r="P25" s="42"/>
      <c r="Q25" s="141"/>
      <c r="R25" s="141"/>
      <c r="S25" s="141"/>
      <c r="T25" s="141"/>
      <c r="U25" s="141"/>
      <c r="V25" s="42"/>
      <c r="W25" s="129"/>
      <c r="X25" s="42"/>
      <c r="Y25" s="83"/>
      <c r="Z25" s="83"/>
      <c r="AA25" s="83"/>
      <c r="AB25" s="83"/>
      <c r="AC25" s="83"/>
      <c r="AD25" s="83"/>
    </row>
    <row r="26" spans="1:30" x14ac:dyDescent="0.25">
      <c r="A26" s="8"/>
      <c r="B26" s="129"/>
      <c r="C26" s="42"/>
      <c r="D26" s="129"/>
      <c r="E26" s="130"/>
      <c r="G26" s="42"/>
      <c r="H26" s="46"/>
      <c r="I26" s="42"/>
      <c r="J26" s="22"/>
      <c r="K26" s="22"/>
      <c r="L26" s="22"/>
      <c r="M26" s="42"/>
      <c r="N26" s="42"/>
      <c r="O26" s="42"/>
      <c r="P26" s="42"/>
      <c r="Q26" s="141"/>
      <c r="R26" s="141"/>
      <c r="S26" s="141"/>
      <c r="T26" s="141"/>
      <c r="U26" s="141"/>
      <c r="V26" s="42"/>
      <c r="W26" s="129"/>
      <c r="X26" s="42"/>
      <c r="Y26" s="83"/>
      <c r="Z26" s="83"/>
      <c r="AA26" s="83"/>
      <c r="AB26" s="83"/>
      <c r="AC26" s="83"/>
      <c r="AD26" s="83"/>
    </row>
    <row r="27" spans="1:30" x14ac:dyDescent="0.25">
      <c r="A27" s="8"/>
      <c r="B27" s="129"/>
      <c r="C27" s="42"/>
      <c r="D27" s="22"/>
      <c r="E27" s="130"/>
      <c r="F27" s="129"/>
      <c r="G27" s="42"/>
      <c r="H27" s="46"/>
      <c r="I27" s="42"/>
      <c r="J27" s="22"/>
      <c r="K27" s="22"/>
      <c r="L27" s="22"/>
      <c r="M27" s="42"/>
      <c r="N27" s="42"/>
      <c r="O27" s="42"/>
      <c r="P27" s="42"/>
      <c r="Q27" s="141"/>
      <c r="R27" s="141"/>
      <c r="S27" s="141"/>
      <c r="T27" s="141"/>
      <c r="U27" s="141"/>
      <c r="V27" s="42"/>
      <c r="W27" s="129"/>
      <c r="X27" s="42"/>
      <c r="Y27" s="83"/>
      <c r="Z27" s="83"/>
      <c r="AA27" s="83"/>
      <c r="AB27" s="83"/>
      <c r="AC27" s="83"/>
      <c r="AD27" s="83"/>
    </row>
    <row r="28" spans="1:30" x14ac:dyDescent="0.25">
      <c r="A28" s="8"/>
      <c r="B28" s="129"/>
      <c r="C28" s="42"/>
      <c r="D28" s="129"/>
      <c r="E28" s="130"/>
      <c r="G28" s="42"/>
      <c r="H28" s="46"/>
      <c r="I28" s="42"/>
      <c r="J28" s="22"/>
      <c r="K28" s="22"/>
      <c r="L28" s="22"/>
      <c r="M28" s="42"/>
      <c r="N28" s="42"/>
      <c r="O28" s="42"/>
      <c r="P28" s="42"/>
      <c r="Q28" s="141"/>
      <c r="R28" s="141"/>
      <c r="S28" s="141"/>
      <c r="T28" s="141"/>
      <c r="U28" s="141"/>
      <c r="V28" s="42"/>
      <c r="W28" s="129"/>
      <c r="X28" s="42"/>
      <c r="Y28" s="83"/>
      <c r="Z28" s="83"/>
      <c r="AA28" s="83"/>
      <c r="AB28" s="83"/>
      <c r="AC28" s="83"/>
      <c r="AD28" s="83"/>
    </row>
    <row r="29" spans="1:30" x14ac:dyDescent="0.25">
      <c r="A29" s="8"/>
      <c r="B29" s="129"/>
      <c r="C29" s="42"/>
      <c r="D29" s="129"/>
      <c r="E29" s="130"/>
      <c r="G29" s="42"/>
      <c r="H29" s="46"/>
      <c r="I29" s="42"/>
      <c r="J29" s="22"/>
      <c r="K29" s="22"/>
      <c r="L29" s="22"/>
      <c r="M29" s="42"/>
      <c r="N29" s="42"/>
      <c r="O29" s="42"/>
      <c r="P29" s="42"/>
      <c r="Q29" s="141"/>
      <c r="R29" s="141"/>
      <c r="S29" s="141"/>
      <c r="T29" s="141"/>
      <c r="U29" s="141"/>
      <c r="V29" s="42"/>
      <c r="W29" s="129"/>
      <c r="X29" s="42"/>
      <c r="Y29" s="83"/>
      <c r="Z29" s="83"/>
      <c r="AA29" s="83"/>
      <c r="AB29" s="83"/>
      <c r="AC29" s="83"/>
      <c r="AD29" s="83"/>
    </row>
    <row r="30" spans="1:30" x14ac:dyDescent="0.25">
      <c r="A30" s="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42"/>
      <c r="R30" s="142"/>
      <c r="S30" s="142"/>
      <c r="T30" s="142"/>
      <c r="U30" s="142"/>
      <c r="V30" s="129"/>
      <c r="W30" s="129"/>
      <c r="X30" s="129"/>
      <c r="Y30" s="83"/>
      <c r="Z30" s="83"/>
      <c r="AA30" s="83"/>
      <c r="AB30" s="83"/>
      <c r="AC30" s="83"/>
      <c r="AD30" s="83"/>
    </row>
    <row r="31" spans="1:30" x14ac:dyDescent="0.25">
      <c r="A31" s="8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42"/>
      <c r="R31" s="142"/>
      <c r="S31" s="142"/>
      <c r="T31" s="142"/>
      <c r="U31" s="142"/>
      <c r="V31" s="129"/>
      <c r="W31" s="129"/>
      <c r="X31" s="129"/>
      <c r="Y31" s="83"/>
      <c r="Z31" s="83"/>
      <c r="AA31" s="83"/>
      <c r="AB31" s="83"/>
      <c r="AC31" s="83"/>
      <c r="AD31" s="83"/>
    </row>
    <row r="32" spans="1:30" x14ac:dyDescent="0.25">
      <c r="A32" s="8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42"/>
      <c r="R32" s="142"/>
      <c r="S32" s="142"/>
      <c r="T32" s="142"/>
      <c r="U32" s="142"/>
      <c r="V32" s="129"/>
      <c r="W32" s="129"/>
      <c r="X32" s="129"/>
      <c r="Y32" s="83"/>
      <c r="Z32" s="83"/>
      <c r="AA32" s="83"/>
      <c r="AB32" s="83"/>
      <c r="AC32" s="83"/>
      <c r="AD32" s="83"/>
    </row>
    <row r="33" spans="1:30" x14ac:dyDescent="0.25">
      <c r="A33" s="8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42"/>
      <c r="R33" s="142"/>
      <c r="S33" s="142"/>
      <c r="T33" s="142"/>
      <c r="U33" s="142"/>
      <c r="V33" s="129"/>
      <c r="W33" s="129"/>
      <c r="X33" s="129"/>
      <c r="Y33" s="83"/>
      <c r="Z33" s="83"/>
      <c r="AA33" s="83"/>
      <c r="AB33" s="83"/>
      <c r="AC33" s="83"/>
      <c r="AD33" s="83"/>
    </row>
    <row r="34" spans="1:30" x14ac:dyDescent="0.25">
      <c r="A34" s="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42"/>
      <c r="R34" s="142"/>
      <c r="S34" s="142"/>
      <c r="T34" s="142"/>
      <c r="U34" s="142"/>
      <c r="V34" s="129"/>
      <c r="W34" s="129"/>
      <c r="X34" s="129"/>
      <c r="Y34" s="83"/>
      <c r="Z34" s="83"/>
      <c r="AA34" s="83"/>
      <c r="AB34" s="83"/>
      <c r="AC34" s="83"/>
      <c r="AD34" s="83"/>
    </row>
    <row r="35" spans="1:30" x14ac:dyDescent="0.25">
      <c r="A35" s="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42"/>
      <c r="R35" s="142"/>
      <c r="S35" s="142"/>
      <c r="T35" s="142"/>
      <c r="U35" s="142"/>
      <c r="V35" s="129"/>
      <c r="W35" s="129"/>
      <c r="X35" s="129"/>
      <c r="Y35" s="83"/>
      <c r="Z35" s="83"/>
      <c r="AA35" s="83"/>
      <c r="AB35" s="83"/>
      <c r="AC35" s="83"/>
      <c r="AD35" s="83"/>
    </row>
    <row r="36" spans="1:30" x14ac:dyDescent="0.25">
      <c r="A36" s="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42"/>
      <c r="R36" s="142"/>
      <c r="S36" s="142"/>
      <c r="T36" s="142"/>
      <c r="U36" s="142"/>
      <c r="V36" s="129"/>
      <c r="W36" s="129"/>
      <c r="X36" s="129"/>
      <c r="Y36" s="83"/>
      <c r="Z36" s="83"/>
      <c r="AA36" s="83"/>
      <c r="AB36" s="83"/>
      <c r="AC36" s="83"/>
      <c r="AD36" s="83"/>
    </row>
    <row r="37" spans="1:30" x14ac:dyDescent="0.25">
      <c r="A37" s="8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42"/>
      <c r="R37" s="142"/>
      <c r="S37" s="142"/>
      <c r="T37" s="142"/>
      <c r="U37" s="142"/>
      <c r="V37" s="129"/>
      <c r="W37" s="129"/>
      <c r="X37" s="129"/>
      <c r="Y37" s="83"/>
      <c r="Z37" s="83"/>
      <c r="AA37" s="83"/>
      <c r="AB37" s="83"/>
      <c r="AC37" s="83"/>
      <c r="AD37" s="83"/>
    </row>
    <row r="38" spans="1:30" x14ac:dyDescent="0.25">
      <c r="A38" s="8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42"/>
      <c r="R38" s="142"/>
      <c r="S38" s="142"/>
      <c r="T38" s="142"/>
      <c r="U38" s="142"/>
      <c r="V38" s="129"/>
      <c r="W38" s="129"/>
      <c r="X38" s="129"/>
      <c r="Y38" s="83"/>
      <c r="Z38" s="83"/>
      <c r="AA38" s="83"/>
      <c r="AB38" s="83"/>
      <c r="AC38" s="83"/>
      <c r="AD38" s="83"/>
    </row>
    <row r="39" spans="1:30" x14ac:dyDescent="0.25">
      <c r="A39" s="8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42"/>
      <c r="R39" s="142"/>
      <c r="S39" s="142"/>
      <c r="T39" s="142"/>
      <c r="U39" s="142"/>
      <c r="V39" s="129"/>
      <c r="W39" s="129"/>
      <c r="X39" s="129"/>
      <c r="Y39" s="83"/>
      <c r="Z39" s="83"/>
      <c r="AA39" s="83"/>
      <c r="AB39" s="83"/>
      <c r="AC39" s="83"/>
      <c r="AD39" s="83"/>
    </row>
    <row r="40" spans="1:30" x14ac:dyDescent="0.25">
      <c r="A40" s="8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42"/>
      <c r="R40" s="142"/>
      <c r="S40" s="142"/>
      <c r="T40" s="142"/>
      <c r="U40" s="142"/>
      <c r="V40" s="129"/>
      <c r="W40" s="129"/>
      <c r="X40" s="129"/>
      <c r="Y40" s="83"/>
      <c r="Z40" s="83"/>
      <c r="AA40" s="83"/>
      <c r="AB40" s="83"/>
      <c r="AC40" s="83"/>
      <c r="AD40" s="83"/>
    </row>
    <row r="41" spans="1:30" x14ac:dyDescent="0.25">
      <c r="A41" s="8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42"/>
      <c r="R41" s="142"/>
      <c r="S41" s="142"/>
      <c r="T41" s="142"/>
      <c r="U41" s="142"/>
      <c r="V41" s="129"/>
      <c r="W41" s="129"/>
      <c r="X41" s="129"/>
      <c r="Y41" s="83"/>
      <c r="Z41" s="83"/>
      <c r="AA41" s="83"/>
      <c r="AB41" s="83"/>
      <c r="AC41" s="83"/>
      <c r="AD41" s="83"/>
    </row>
    <row r="42" spans="1:30" x14ac:dyDescent="0.25">
      <c r="A42" s="8"/>
      <c r="B42" s="129"/>
      <c r="C42" s="42"/>
      <c r="D42" s="129"/>
      <c r="E42" s="130"/>
      <c r="G42" s="42"/>
      <c r="H42" s="46"/>
      <c r="I42" s="42"/>
      <c r="J42" s="22"/>
      <c r="K42" s="22"/>
      <c r="L42" s="22"/>
      <c r="M42" s="42"/>
      <c r="N42" s="42"/>
      <c r="O42" s="42"/>
      <c r="P42" s="42"/>
      <c r="Q42" s="141"/>
      <c r="R42" s="141"/>
      <c r="S42" s="141"/>
      <c r="T42" s="141"/>
      <c r="U42" s="141"/>
      <c r="V42" s="42"/>
      <c r="W42" s="129"/>
      <c r="X42" s="42"/>
      <c r="Y42" s="83"/>
      <c r="Z42" s="83"/>
      <c r="AA42" s="83"/>
      <c r="AB42" s="83"/>
      <c r="AC42" s="83"/>
      <c r="AD42" s="83"/>
    </row>
    <row r="43" spans="1:30" x14ac:dyDescent="0.25">
      <c r="A43" s="8"/>
      <c r="B43" s="129"/>
      <c r="C43" s="42"/>
      <c r="D43" s="129"/>
      <c r="E43" s="130"/>
      <c r="G43" s="42"/>
      <c r="H43" s="46"/>
      <c r="I43" s="42"/>
      <c r="J43" s="22"/>
      <c r="K43" s="22"/>
      <c r="L43" s="22"/>
      <c r="M43" s="42"/>
      <c r="N43" s="42"/>
      <c r="O43" s="42"/>
      <c r="P43" s="42"/>
      <c r="Q43" s="141"/>
      <c r="R43" s="141"/>
      <c r="S43" s="141"/>
      <c r="T43" s="141"/>
      <c r="U43" s="141"/>
      <c r="V43" s="42"/>
      <c r="W43" s="129"/>
      <c r="X43" s="42"/>
      <c r="Y43" s="83"/>
      <c r="Z43" s="83"/>
      <c r="AA43" s="83"/>
      <c r="AB43" s="83"/>
      <c r="AC43" s="83"/>
      <c r="AD43" s="83"/>
    </row>
    <row r="44" spans="1:30" x14ac:dyDescent="0.25">
      <c r="A44" s="8"/>
      <c r="B44" s="129"/>
      <c r="C44" s="42"/>
      <c r="D44" s="129"/>
      <c r="E44" s="130"/>
      <c r="G44" s="42"/>
      <c r="H44" s="46"/>
      <c r="I44" s="42"/>
      <c r="J44" s="22"/>
      <c r="K44" s="22"/>
      <c r="L44" s="22"/>
      <c r="M44" s="42"/>
      <c r="N44" s="42"/>
      <c r="O44" s="42"/>
      <c r="P44" s="42"/>
      <c r="Q44" s="141"/>
      <c r="R44" s="141"/>
      <c r="S44" s="141"/>
      <c r="T44" s="141"/>
      <c r="U44" s="141"/>
      <c r="V44" s="42"/>
      <c r="W44" s="129"/>
      <c r="X44" s="42"/>
      <c r="Y44" s="83"/>
      <c r="Z44" s="83"/>
      <c r="AA44" s="83"/>
      <c r="AB44" s="83"/>
      <c r="AC44" s="83"/>
      <c r="AD44" s="83"/>
    </row>
    <row r="45" spans="1:30" x14ac:dyDescent="0.25">
      <c r="A45" s="8"/>
      <c r="B45" s="129"/>
      <c r="C45" s="42"/>
      <c r="D45" s="129"/>
      <c r="E45" s="130"/>
      <c r="G45" s="42"/>
      <c r="H45" s="46"/>
      <c r="I45" s="42"/>
      <c r="J45" s="22"/>
      <c r="K45" s="22"/>
      <c r="L45" s="22"/>
      <c r="M45" s="42"/>
      <c r="N45" s="42"/>
      <c r="O45" s="42"/>
      <c r="P45" s="42"/>
      <c r="Q45" s="141"/>
      <c r="R45" s="141"/>
      <c r="S45" s="141"/>
      <c r="T45" s="141"/>
      <c r="U45" s="141"/>
      <c r="V45" s="42"/>
      <c r="W45" s="129"/>
      <c r="X45" s="42"/>
      <c r="Y45" s="83"/>
      <c r="Z45" s="83"/>
      <c r="AA45" s="83"/>
      <c r="AB45" s="83"/>
      <c r="AC45" s="83"/>
      <c r="AD45" s="83"/>
    </row>
    <row r="46" spans="1:30" x14ac:dyDescent="0.25">
      <c r="A46" s="8"/>
      <c r="B46" s="129"/>
      <c r="C46" s="42"/>
      <c r="D46" s="129"/>
      <c r="E46" s="130"/>
      <c r="G46" s="42"/>
      <c r="H46" s="46"/>
      <c r="I46" s="42"/>
      <c r="J46" s="22"/>
      <c r="K46" s="22"/>
      <c r="L46" s="22"/>
      <c r="M46" s="42"/>
      <c r="N46" s="42"/>
      <c r="O46" s="42"/>
      <c r="P46" s="42"/>
      <c r="Q46" s="141"/>
      <c r="R46" s="141"/>
      <c r="S46" s="141"/>
      <c r="T46" s="141"/>
      <c r="U46" s="141"/>
      <c r="V46" s="42"/>
      <c r="W46" s="129"/>
      <c r="X46" s="42"/>
      <c r="Y46" s="83"/>
      <c r="Z46" s="83"/>
      <c r="AA46" s="83"/>
      <c r="AB46" s="83"/>
      <c r="AC46" s="83"/>
      <c r="AD46" s="83"/>
    </row>
    <row r="47" spans="1:30" x14ac:dyDescent="0.25">
      <c r="A47" s="8"/>
      <c r="B47" s="129"/>
      <c r="C47" s="42"/>
      <c r="D47" s="129"/>
      <c r="E47" s="130"/>
      <c r="G47" s="42"/>
      <c r="H47" s="46"/>
      <c r="I47" s="42"/>
      <c r="J47" s="22"/>
      <c r="K47" s="22"/>
      <c r="L47" s="22"/>
      <c r="M47" s="42"/>
      <c r="N47" s="42"/>
      <c r="O47" s="42"/>
      <c r="P47" s="42"/>
      <c r="Q47" s="141"/>
      <c r="R47" s="141"/>
      <c r="S47" s="141"/>
      <c r="T47" s="141"/>
      <c r="U47" s="141"/>
      <c r="V47" s="42"/>
      <c r="W47" s="129"/>
      <c r="X47" s="42"/>
      <c r="Y47" s="83"/>
      <c r="Z47" s="83"/>
      <c r="AA47" s="83"/>
      <c r="AB47" s="83"/>
      <c r="AC47" s="83"/>
      <c r="AD47" s="83"/>
    </row>
    <row r="48" spans="1:30" x14ac:dyDescent="0.25">
      <c r="A48" s="8"/>
      <c r="B48" s="129"/>
      <c r="C48" s="42"/>
      <c r="D48" s="129"/>
      <c r="E48" s="130"/>
      <c r="G48" s="42"/>
      <c r="H48" s="46"/>
      <c r="I48" s="42"/>
      <c r="J48" s="22"/>
      <c r="K48" s="22"/>
      <c r="L48" s="22"/>
      <c r="M48" s="42"/>
      <c r="N48" s="42"/>
      <c r="O48" s="42"/>
      <c r="P48" s="42"/>
      <c r="Q48" s="141"/>
      <c r="R48" s="141"/>
      <c r="S48" s="141"/>
      <c r="T48" s="141"/>
      <c r="U48" s="141"/>
      <c r="V48" s="42"/>
      <c r="W48" s="129"/>
      <c r="X48" s="42"/>
      <c r="Y48" s="83"/>
      <c r="Z48" s="83"/>
      <c r="AA48" s="83"/>
      <c r="AB48" s="83"/>
      <c r="AC48" s="83"/>
      <c r="AD48" s="83"/>
    </row>
    <row r="49" spans="1:30" x14ac:dyDescent="0.25">
      <c r="A49" s="8"/>
      <c r="B49" s="129"/>
      <c r="C49" s="42"/>
      <c r="D49" s="129"/>
      <c r="E49" s="130"/>
      <c r="G49" s="42"/>
      <c r="H49" s="46"/>
      <c r="I49" s="42"/>
      <c r="J49" s="22"/>
      <c r="K49" s="22"/>
      <c r="L49" s="22"/>
      <c r="M49" s="42"/>
      <c r="N49" s="42"/>
      <c r="O49" s="42"/>
      <c r="P49" s="42"/>
      <c r="Q49" s="141"/>
      <c r="R49" s="141"/>
      <c r="S49" s="141"/>
      <c r="T49" s="141"/>
      <c r="U49" s="141"/>
      <c r="V49" s="42"/>
      <c r="W49" s="129"/>
      <c r="X49" s="42"/>
      <c r="Y49" s="83"/>
      <c r="Z49" s="83"/>
      <c r="AA49" s="83"/>
      <c r="AB49" s="83"/>
      <c r="AC49" s="83"/>
      <c r="AD49" s="83"/>
    </row>
    <row r="50" spans="1:30" x14ac:dyDescent="0.25">
      <c r="A50" s="8"/>
      <c r="B50" s="129"/>
      <c r="C50" s="42"/>
      <c r="D50" s="129"/>
      <c r="E50" s="130"/>
      <c r="G50" s="42"/>
      <c r="H50" s="46"/>
      <c r="I50" s="42"/>
      <c r="J50" s="22"/>
      <c r="K50" s="22"/>
      <c r="L50" s="22"/>
      <c r="M50" s="42"/>
      <c r="N50" s="42"/>
      <c r="O50" s="42"/>
      <c r="P50" s="42"/>
      <c r="Q50" s="141"/>
      <c r="R50" s="141"/>
      <c r="S50" s="141"/>
      <c r="T50" s="141"/>
      <c r="U50" s="141"/>
      <c r="V50" s="42"/>
      <c r="W50" s="129"/>
      <c r="X50" s="42"/>
      <c r="Y50" s="83"/>
      <c r="Z50" s="83"/>
      <c r="AA50" s="83"/>
      <c r="AB50" s="83"/>
      <c r="AC50" s="83"/>
      <c r="AD50" s="83"/>
    </row>
    <row r="51" spans="1:30" x14ac:dyDescent="0.25">
      <c r="A51" s="8"/>
      <c r="B51" s="129"/>
      <c r="C51" s="42"/>
      <c r="D51" s="129"/>
      <c r="E51" s="130"/>
      <c r="G51" s="42"/>
      <c r="H51" s="46"/>
      <c r="I51" s="42"/>
      <c r="J51" s="22"/>
      <c r="K51" s="22"/>
      <c r="L51" s="22"/>
      <c r="M51" s="42"/>
      <c r="N51" s="42"/>
      <c r="O51" s="42"/>
      <c r="P51" s="42"/>
      <c r="Q51" s="141"/>
      <c r="R51" s="141"/>
      <c r="S51" s="141"/>
      <c r="T51" s="141"/>
      <c r="U51" s="141"/>
      <c r="V51" s="42"/>
      <c r="W51" s="129"/>
      <c r="X51" s="42"/>
      <c r="Y51" s="83"/>
      <c r="Z51" s="83"/>
      <c r="AA51" s="83"/>
      <c r="AB51" s="83"/>
      <c r="AC51" s="83"/>
      <c r="AD51" s="83"/>
    </row>
    <row r="52" spans="1:30" x14ac:dyDescent="0.25">
      <c r="A52" s="8"/>
      <c r="B52" s="129"/>
      <c r="C52" s="42"/>
      <c r="D52" s="129"/>
      <c r="E52" s="130"/>
      <c r="G52" s="42"/>
      <c r="H52" s="46"/>
      <c r="I52" s="42"/>
      <c r="J52" s="22"/>
      <c r="K52" s="22"/>
      <c r="L52" s="22"/>
      <c r="M52" s="42"/>
      <c r="N52" s="42"/>
      <c r="O52" s="42"/>
      <c r="P52" s="42"/>
      <c r="Q52" s="141"/>
      <c r="R52" s="141"/>
      <c r="S52" s="141"/>
      <c r="T52" s="141"/>
      <c r="U52" s="141"/>
      <c r="V52" s="42"/>
      <c r="W52" s="129"/>
      <c r="X52" s="42"/>
      <c r="Y52" s="83"/>
      <c r="Z52" s="83"/>
      <c r="AA52" s="83"/>
      <c r="AB52" s="83"/>
      <c r="AC52" s="83"/>
      <c r="AD52" s="83"/>
    </row>
    <row r="53" spans="1:30" x14ac:dyDescent="0.25">
      <c r="A53" s="8"/>
      <c r="B53" s="129"/>
      <c r="C53" s="42"/>
      <c r="D53" s="129"/>
      <c r="E53" s="130"/>
      <c r="G53" s="42"/>
      <c r="H53" s="46"/>
      <c r="I53" s="42"/>
      <c r="J53" s="22"/>
      <c r="K53" s="22"/>
      <c r="L53" s="22"/>
      <c r="M53" s="42"/>
      <c r="N53" s="42"/>
      <c r="O53" s="42"/>
      <c r="P53" s="42"/>
      <c r="Q53" s="141"/>
      <c r="R53" s="141"/>
      <c r="S53" s="141"/>
      <c r="T53" s="141"/>
      <c r="U53" s="141"/>
      <c r="V53" s="42"/>
      <c r="W53" s="129"/>
      <c r="X53" s="42"/>
      <c r="Y53" s="83"/>
      <c r="Z53" s="83"/>
      <c r="AA53" s="83"/>
      <c r="AB53" s="83"/>
      <c r="AC53" s="83"/>
      <c r="AD53" s="83"/>
    </row>
    <row r="54" spans="1:30" x14ac:dyDescent="0.25">
      <c r="A54" s="8"/>
      <c r="B54" s="129"/>
      <c r="C54" s="42"/>
      <c r="D54" s="129"/>
      <c r="E54" s="129"/>
      <c r="F54" s="22"/>
      <c r="G54" s="42"/>
      <c r="H54" s="46"/>
      <c r="I54" s="42"/>
      <c r="J54" s="22"/>
      <c r="K54" s="22"/>
      <c r="L54" s="22"/>
      <c r="M54" s="22"/>
      <c r="N54" s="66"/>
      <c r="O54" s="66"/>
      <c r="P54" s="22"/>
      <c r="Q54" s="143"/>
      <c r="R54" s="143"/>
      <c r="S54" s="143"/>
      <c r="T54" s="143"/>
      <c r="U54" s="143"/>
      <c r="V54" s="22"/>
      <c r="W54" s="129"/>
      <c r="X54" s="22"/>
      <c r="Y54" s="83"/>
      <c r="Z54" s="83"/>
      <c r="AA54" s="83"/>
      <c r="AB54" s="83"/>
      <c r="AC54" s="83"/>
      <c r="AD54" s="83"/>
    </row>
    <row r="55" spans="1:30" x14ac:dyDescent="0.25">
      <c r="A55" s="8"/>
      <c r="B55" s="129"/>
      <c r="C55" s="42"/>
      <c r="D55" s="129"/>
      <c r="E55" s="129"/>
      <c r="F55" s="22"/>
      <c r="G55" s="42"/>
      <c r="H55" s="46"/>
      <c r="I55" s="42"/>
      <c r="J55" s="22"/>
      <c r="K55" s="22"/>
      <c r="L55" s="22"/>
      <c r="M55" s="22"/>
      <c r="N55" s="66"/>
      <c r="O55" s="66"/>
      <c r="P55" s="22"/>
      <c r="Q55" s="143"/>
      <c r="R55" s="143"/>
      <c r="S55" s="143"/>
      <c r="T55" s="143"/>
      <c r="U55" s="143"/>
      <c r="V55" s="22"/>
      <c r="W55" s="129"/>
      <c r="X55" s="22"/>
      <c r="Y55" s="83"/>
      <c r="Z55" s="83"/>
      <c r="AA55" s="83"/>
      <c r="AB55" s="83"/>
      <c r="AC55" s="83"/>
      <c r="AD55" s="83"/>
    </row>
    <row r="56" spans="1:30" x14ac:dyDescent="0.25">
      <c r="A56" s="8"/>
      <c r="B56" s="129"/>
      <c r="C56" s="42"/>
      <c r="D56" s="129"/>
      <c r="E56" s="129"/>
      <c r="F56" s="22"/>
      <c r="G56" s="42"/>
      <c r="H56" s="46"/>
      <c r="I56" s="42"/>
      <c r="J56" s="22"/>
      <c r="K56" s="22"/>
      <c r="L56" s="22"/>
      <c r="M56" s="22"/>
      <c r="N56" s="66"/>
      <c r="O56" s="66"/>
      <c r="P56" s="22"/>
      <c r="Q56" s="143"/>
      <c r="R56" s="143"/>
      <c r="S56" s="143"/>
      <c r="T56" s="143"/>
      <c r="U56" s="143"/>
      <c r="V56" s="22"/>
      <c r="W56" s="129"/>
      <c r="X56" s="22"/>
      <c r="Y56" s="83"/>
      <c r="Z56" s="83"/>
      <c r="AA56" s="83"/>
      <c r="AB56" s="83"/>
      <c r="AC56" s="83"/>
      <c r="AD56" s="83"/>
    </row>
    <row r="57" spans="1:30" x14ac:dyDescent="0.25">
      <c r="A57" s="8"/>
      <c r="B57" s="129"/>
      <c r="C57" s="42"/>
      <c r="D57" s="129"/>
      <c r="E57" s="129"/>
      <c r="F57" s="22"/>
      <c r="G57" s="42"/>
      <c r="H57" s="46"/>
      <c r="I57" s="42"/>
      <c r="J57" s="22"/>
      <c r="K57" s="22"/>
      <c r="L57" s="22"/>
      <c r="M57" s="22"/>
      <c r="N57" s="66"/>
      <c r="O57" s="66"/>
      <c r="P57" s="22"/>
      <c r="Q57" s="143"/>
      <c r="R57" s="143"/>
      <c r="S57" s="143"/>
      <c r="T57" s="143"/>
      <c r="U57" s="143"/>
      <c r="V57" s="22"/>
      <c r="W57" s="129"/>
      <c r="X57" s="22"/>
      <c r="Y57" s="83"/>
      <c r="Z57" s="83"/>
      <c r="AA57" s="83"/>
      <c r="AB57" s="83"/>
      <c r="AC57" s="83"/>
      <c r="AD57" s="83"/>
    </row>
    <row r="58" spans="1:30" x14ac:dyDescent="0.25">
      <c r="A58" s="8"/>
      <c r="B58" s="129"/>
      <c r="C58" s="42"/>
      <c r="D58" s="129"/>
      <c r="E58" s="129"/>
      <c r="F58" s="22"/>
      <c r="G58" s="42"/>
      <c r="H58" s="46"/>
      <c r="I58" s="42"/>
      <c r="J58" s="22"/>
      <c r="K58" s="22"/>
      <c r="L58" s="22"/>
      <c r="M58" s="22"/>
      <c r="N58" s="66"/>
      <c r="O58" s="66"/>
      <c r="P58" s="22"/>
      <c r="Q58" s="143"/>
      <c r="R58" s="143"/>
      <c r="S58" s="143"/>
      <c r="T58" s="143"/>
      <c r="U58" s="143"/>
      <c r="V58" s="22"/>
      <c r="W58" s="129"/>
      <c r="X58" s="22"/>
      <c r="Y58" s="83"/>
      <c r="Z58" s="83"/>
      <c r="AA58" s="83"/>
      <c r="AB58" s="83"/>
      <c r="AC58" s="83"/>
      <c r="AD58" s="83"/>
    </row>
    <row r="59" spans="1:30" x14ac:dyDescent="0.25">
      <c r="A59" s="8"/>
      <c r="B59" s="129"/>
      <c r="C59" s="42"/>
      <c r="D59" s="129"/>
      <c r="E59" s="129"/>
      <c r="F59" s="22"/>
      <c r="G59" s="42"/>
      <c r="H59" s="46"/>
      <c r="I59" s="42"/>
      <c r="J59" s="22"/>
      <c r="K59" s="22"/>
      <c r="L59" s="22"/>
      <c r="M59" s="22"/>
      <c r="N59" s="66"/>
      <c r="O59" s="66"/>
      <c r="P59" s="22"/>
      <c r="Q59" s="143"/>
      <c r="R59" s="143"/>
      <c r="S59" s="143"/>
      <c r="T59" s="143"/>
      <c r="U59" s="143"/>
      <c r="V59" s="22"/>
      <c r="W59" s="129"/>
      <c r="X59" s="22"/>
      <c r="Y59" s="83"/>
      <c r="Z59" s="83"/>
      <c r="AA59" s="83"/>
      <c r="AB59" s="83"/>
      <c r="AC59" s="83"/>
      <c r="AD59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2020-09-12T19:59:35Z</dcterms:modified>
</cp:coreProperties>
</file>