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N10" i="1"/>
  <c r="O6" i="1"/>
  <c r="O13" i="1"/>
  <c r="AE6" i="1"/>
  <c r="AD6" i="1"/>
  <c r="AC6" i="1"/>
  <c r="AB6" i="1"/>
  <c r="AA6" i="1"/>
  <c r="Z6" i="1"/>
  <c r="Y6" i="1"/>
  <c r="I12" i="1"/>
  <c r="X6" i="1"/>
  <c r="H12" i="1"/>
  <c r="W6" i="1"/>
  <c r="G12" i="1"/>
  <c r="V6" i="1"/>
  <c r="F12" i="1"/>
  <c r="U6" i="1"/>
  <c r="E12" i="1" s="1"/>
  <c r="T6" i="1"/>
  <c r="S6" i="1"/>
  <c r="R6" i="1"/>
  <c r="Q6" i="1"/>
  <c r="P6" i="1"/>
  <c r="M6" i="1"/>
  <c r="L6" i="1"/>
  <c r="K6" i="1"/>
  <c r="J6" i="1"/>
  <c r="I6" i="1"/>
  <c r="H6" i="1"/>
  <c r="H10" i="1" s="1"/>
  <c r="G6" i="1"/>
  <c r="G10" i="1"/>
  <c r="F6" i="1"/>
  <c r="F10" i="1"/>
  <c r="K10" i="1" s="1"/>
  <c r="E6" i="1"/>
  <c r="E10" i="1" s="1"/>
  <c r="E13" i="1" s="1"/>
  <c r="G13" i="1"/>
  <c r="D7" i="1"/>
  <c r="F13" i="1"/>
  <c r="K13" i="1" s="1"/>
  <c r="I10" i="1"/>
  <c r="M10" i="1" s="1"/>
  <c r="I13" i="1"/>
  <c r="N13" i="1" s="1"/>
  <c r="L10" i="1" l="1"/>
  <c r="H13" i="1"/>
  <c r="L13" i="1" s="1"/>
  <c r="K12" i="1"/>
  <c r="M12" i="1"/>
  <c r="L12" i="1"/>
  <c r="M13" i="1"/>
</calcChain>
</file>

<file path=xl/sharedStrings.xml><?xml version="1.0" encoding="utf-8"?>
<sst xmlns="http://schemas.openxmlformats.org/spreadsheetml/2006/main" count="71" uniqueCount="53">
  <si>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</si>
  <si>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</si>
  <si>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</si>
  <si>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</si>
  <si>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</si>
  <si>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</si>
  <si>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</si>
  <si>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</si>
  <si>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</si>
  <si>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</si>
  <si>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</si>
  <si>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</si>
  <si>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</si>
  <si>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</si>
  <si>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</si>
  <si>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</si>
  <si>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</si>
  <si>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</si>
  <si>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</si>
  <si>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</si>
  <si>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</si>
  <si>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</si>
  <si>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</si>
  <si>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</si>
  <si>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</si>
  <si>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</si>
  <si>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</si>
  <si>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</si>
  <si>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</si>
  <si>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</si>
  <si>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</si>
  <si>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</si>
  <si>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</si>
  <si>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</si>
  <si>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</si>
  <si>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</si>
  <si>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</si>
  <si>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</si>
  <si>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</si>
  <si>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</si>
  <si>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</si>
  <si>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Maria Veijola</t>
  </si>
  <si>
    <t>9.5.1992</t>
  </si>
  <si>
    <t>17.07. 2010  Lipottaret - Turku-Pesis  1-2  (1-2, 2-1, 0-1)</t>
  </si>
  <si>
    <t>11.</t>
  </si>
  <si>
    <t>alemmat pudotuspelit</t>
  </si>
  <si>
    <t>ykköspesis</t>
  </si>
  <si>
    <t>VuVe</t>
  </si>
  <si>
    <t>IiU = Iin Urheilijat  (1945),  kasvattajaseura</t>
  </si>
  <si>
    <t>VuVe = Vuokatin Veto  (1946)</t>
  </si>
  <si>
    <t xml:space="preserve">  18 v   2 kk   8 pv</t>
  </si>
  <si>
    <t>Lippo Juniorit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</si>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</sst>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855468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7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43" t="s">
        <v>44</v>
      </c>
      <c r="D4" s="41" t="s">
        <v>51</v>
      </c>
      <c r="E4" s="27">
        <v>5</v>
      </c>
      <c r="F4" s="27">
        <v>0</v>
      </c>
      <c r="G4" s="27">
        <v>0</v>
      </c>
      <c r="H4" s="27">
        <v>0</v>
      </c>
      <c r="I4" s="27">
        <v>2</v>
      </c>
      <c r="J4" s="27">
        <v>1</v>
      </c>
      <c r="K4" s="27">
        <v>1</v>
      </c>
      <c r="L4" s="27">
        <v>0</v>
      </c>
      <c r="M4" s="27">
        <v>0</v>
      </c>
      <c r="N4" s="29">
        <v>0.5</v>
      </c>
      <c r="O4" s="25">
        <f>SUM(J4:M4)-I4</f>
        <v>0</v>
      </c>
      <c r="P4" s="27"/>
      <c r="Q4" s="27"/>
      <c r="R4" s="27"/>
      <c r="S4" s="27"/>
      <c r="T4" s="27"/>
      <c r="U4" s="30">
        <v>3</v>
      </c>
      <c r="V4" s="30">
        <v>0</v>
      </c>
      <c r="W4" s="30">
        <v>0</v>
      </c>
      <c r="X4" s="30">
        <v>0</v>
      </c>
      <c r="Y4" s="30">
        <v>4</v>
      </c>
      <c r="Z4" s="27"/>
      <c r="AA4" s="27"/>
      <c r="AB4" s="27"/>
      <c r="AC4" s="27"/>
      <c r="AD4" s="27"/>
      <c r="AE4" s="27"/>
      <c r="AF4" s="64" t="s">
        <v>45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2011</v>
      </c>
      <c r="C5" s="83"/>
      <c r="D5" s="84" t="s">
        <v>47</v>
      </c>
      <c r="E5" s="83"/>
      <c r="F5" s="85" t="s">
        <v>46</v>
      </c>
      <c r="G5" s="86"/>
      <c r="H5" s="87"/>
      <c r="I5" s="83"/>
      <c r="J5" s="83"/>
      <c r="K5" s="83"/>
      <c r="L5" s="83"/>
      <c r="M5" s="83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5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2</v>
      </c>
      <c r="J6" s="19">
        <f t="shared" si="0"/>
        <v>1</v>
      </c>
      <c r="K6" s="19">
        <f t="shared" si="0"/>
        <v>1</v>
      </c>
      <c r="L6" s="19">
        <f t="shared" si="0"/>
        <v>0</v>
      </c>
      <c r="M6" s="19">
        <f t="shared" si="0"/>
        <v>0</v>
      </c>
      <c r="N6" s="31">
        <v>0.5</v>
      </c>
      <c r="O6" s="32">
        <f t="shared" ref="O6:AE6" si="1">SUM(O4:O5)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3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4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3"/>
      <c r="D7" s="34">
        <f>SUM(F6:H6)+((I6-F6-G6)/3)+(E6/3)+(Z6*25)+(AA6*25)+(AB6*10)+(AC6*25)+(AD6*20)+(AE6*15)</f>
        <v>2.3333333333333335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38</v>
      </c>
      <c r="O9" s="25"/>
      <c r="P9" s="41" t="s">
        <v>33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2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4"/>
      <c r="E10" s="27">
        <f>PRODUCT(E6)</f>
        <v>5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2</v>
      </c>
      <c r="J10" s="1"/>
      <c r="K10" s="45">
        <f>PRODUCT((F10+G10)/E10)</f>
        <v>0</v>
      </c>
      <c r="L10" s="45">
        <f>PRODUCT(H10/E10)</f>
        <v>0</v>
      </c>
      <c r="M10" s="45">
        <f>PRODUCT(I10/E10)</f>
        <v>0.4</v>
      </c>
      <c r="N10" s="29">
        <f>PRODUCT(N6)</f>
        <v>0.5</v>
      </c>
      <c r="O10" s="25">
        <v>4</v>
      </c>
      <c r="P10" s="46" t="s">
        <v>34</v>
      </c>
      <c r="Q10" s="47"/>
      <c r="R10" s="47"/>
      <c r="S10" s="48" t="s">
        <v>43</v>
      </c>
      <c r="T10" s="48"/>
      <c r="U10" s="48"/>
      <c r="V10" s="48"/>
      <c r="W10" s="48"/>
      <c r="X10" s="48"/>
      <c r="Y10" s="48"/>
      <c r="Z10" s="48"/>
      <c r="AA10" s="48"/>
      <c r="AB10" s="49"/>
      <c r="AC10" s="48"/>
      <c r="AD10" s="50"/>
      <c r="AE10" s="50" t="s">
        <v>39</v>
      </c>
      <c r="AF10" s="51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2" t="s">
        <v>18</v>
      </c>
      <c r="C11" s="53"/>
      <c r="D11" s="54"/>
      <c r="E11" s="27"/>
      <c r="F11" s="27"/>
      <c r="G11" s="27"/>
      <c r="H11" s="27"/>
      <c r="I11" s="27"/>
      <c r="J11" s="1"/>
      <c r="K11" s="45"/>
      <c r="L11" s="45"/>
      <c r="M11" s="45"/>
      <c r="N11" s="29"/>
      <c r="O11" s="55">
        <v>0</v>
      </c>
      <c r="P11" s="56" t="s">
        <v>35</v>
      </c>
      <c r="Q11" s="57"/>
      <c r="R11" s="57"/>
      <c r="S11" s="58"/>
      <c r="T11" s="58"/>
      <c r="U11" s="58"/>
      <c r="V11" s="58"/>
      <c r="W11" s="58"/>
      <c r="X11" s="58"/>
      <c r="Y11" s="58"/>
      <c r="Z11" s="58"/>
      <c r="AA11" s="58"/>
      <c r="AB11" s="59"/>
      <c r="AC11" s="58"/>
      <c r="AD11" s="58"/>
      <c r="AE11" s="60"/>
      <c r="AF11" s="6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19</v>
      </c>
      <c r="C12" s="63"/>
      <c r="D12" s="64"/>
      <c r="E12" s="30">
        <f>PRODUCT(U6)</f>
        <v>3</v>
      </c>
      <c r="F12" s="30">
        <f>PRODUCT(V6)</f>
        <v>0</v>
      </c>
      <c r="G12" s="30">
        <f>PRODUCT(W6)</f>
        <v>0</v>
      </c>
      <c r="H12" s="30">
        <f>PRODUCT(X6)</f>
        <v>0</v>
      </c>
      <c r="I12" s="30">
        <f>PRODUCT(Y6)</f>
        <v>4</v>
      </c>
      <c r="J12" s="1"/>
      <c r="K12" s="65">
        <f>PRODUCT((F12+G12)/E12)</f>
        <v>0</v>
      </c>
      <c r="L12" s="65">
        <f>PRODUCT(H12/E12)</f>
        <v>0</v>
      </c>
      <c r="M12" s="65">
        <f>PRODUCT(I12/E12)</f>
        <v>1.3333333333333333</v>
      </c>
      <c r="N12" s="66">
        <v>0.57099999999999995</v>
      </c>
      <c r="O12" s="25">
        <v>7</v>
      </c>
      <c r="P12" s="56" t="s">
        <v>36</v>
      </c>
      <c r="Q12" s="57"/>
      <c r="R12" s="57"/>
      <c r="S12" s="58"/>
      <c r="T12" s="58"/>
      <c r="U12" s="58"/>
      <c r="V12" s="58"/>
      <c r="W12" s="58"/>
      <c r="X12" s="58"/>
      <c r="Y12" s="58"/>
      <c r="Z12" s="58"/>
      <c r="AA12" s="58"/>
      <c r="AB12" s="59"/>
      <c r="AC12" s="58"/>
      <c r="AD12" s="58"/>
      <c r="AE12" s="60"/>
      <c r="AF12" s="6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7" t="s">
        <v>20</v>
      </c>
      <c r="C13" s="68"/>
      <c r="D13" s="69"/>
      <c r="E13" s="19">
        <f>SUM(E10:E12)</f>
        <v>8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6</v>
      </c>
      <c r="J13" s="1"/>
      <c r="K13" s="70">
        <f>PRODUCT((F13+G13)/E13)</f>
        <v>0</v>
      </c>
      <c r="L13" s="70">
        <f>PRODUCT(H13/E13)</f>
        <v>0</v>
      </c>
      <c r="M13" s="70">
        <f>PRODUCT(I13/E13)</f>
        <v>0.75</v>
      </c>
      <c r="N13" s="31">
        <f>PRODUCT(I13/O13)</f>
        <v>0.54545454545454541</v>
      </c>
      <c r="O13" s="25">
        <f>SUM(O10:O12)</f>
        <v>11</v>
      </c>
      <c r="P13" s="71" t="s">
        <v>37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3"/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7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40</v>
      </c>
      <c r="C15" s="1"/>
      <c r="D15" s="1" t="s">
        <v>48</v>
      </c>
      <c r="E15" s="1"/>
      <c r="F15" s="25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 t="s">
        <v>52</v>
      </c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 t="s">
        <v>49</v>
      </c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78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78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9"/>
      <c r="AH45" s="79"/>
      <c r="AI45" s="79"/>
      <c r="AJ45" s="79"/>
      <c r="AK45" s="79"/>
      <c r="AL45" s="7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79"/>
      <c r="AI46" s="79"/>
      <c r="AJ46" s="79"/>
      <c r="AK46" s="79"/>
      <c r="AL46" s="79"/>
    </row>
    <row r="47" spans="1:38" ht="15" customHeight="1" x14ac:dyDescent="0.25">
      <c r="A47" s="8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8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1:33" ht="15" customHeight="1" x14ac:dyDescent="0.25">
      <c r="A49" s="8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9"/>
    </row>
    <row r="50" spans="1:33" ht="15" customHeight="1" x14ac:dyDescent="0.25">
      <c r="A50" s="80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8"/>
      <c r="N50" s="35"/>
      <c r="O50" s="25"/>
      <c r="P50" s="1"/>
      <c r="Q50" s="38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9"/>
    </row>
    <row r="51" spans="1:33" ht="15" customHeight="1" x14ac:dyDescent="0.25">
      <c r="A51" s="8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77"/>
      <c r="W56" s="1"/>
      <c r="X56" s="1"/>
      <c r="Y56" s="1"/>
      <c r="Z56" s="1"/>
      <c r="AA56" s="1"/>
      <c r="AB56" s="25"/>
      <c r="AC56" s="1"/>
      <c r="AD56" s="1"/>
      <c r="AE56" s="1"/>
      <c r="AF5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2019-02-02T15:24:15Z</dcterms:modified>
</cp:coreProperties>
</file>