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J11" i="2"/>
  <c r="K17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AR11" i="2" l="1"/>
  <c r="K16" i="2"/>
  <c r="F16" i="2"/>
  <c r="L16" i="2" s="1"/>
  <c r="H16" i="2"/>
  <c r="N16" i="2" s="1"/>
  <c r="O17" i="2"/>
  <c r="J17" i="2"/>
  <c r="O16" i="2"/>
  <c r="J16" i="2"/>
  <c r="M16" i="2"/>
  <c r="AF11" i="2"/>
  <c r="H17" i="2" l="1"/>
  <c r="M17" i="2" s="1"/>
  <c r="F17" i="2"/>
  <c r="L17" i="2" l="1"/>
  <c r="N17" i="2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<sst xmlns="http://schemas.openxmlformats.org/spreadsheetml/2006/main" count="84" uniqueCount="36">
  <si>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</si>
  <si>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</si>
  <si>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</si>
  <si>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</si>
  <si>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</si>
  <si>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</si>
  <si>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</si>
  <si>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</si>
  <si>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</si>
  <si>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</si>
  <si>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</si>
  <si>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</si>
  <si>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</si>
  <si>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</si>
  <si>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</si>
  <si>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Lauri Vedenpää</t>
  </si>
  <si>
    <t>9.</t>
  </si>
  <si>
    <t>Pilke</t>
  </si>
  <si>
    <t>10.</t>
  </si>
  <si>
    <t>HP-K  2</t>
  </si>
  <si>
    <t>HP-K</t>
  </si>
  <si>
    <t>Pilke = Reisjärven Pilke  (1945),  kasvattajaseura</t>
  </si>
  <si>
    <t>HP-K = Haapajärven Pesä-Kiilat  (1990)</t>
  </si>
  <si>
    <t>29.5.1991   Reisjärvi</t>
  </si>
  <si>
    <t>1.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</si>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</sst>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15</v>
      </c>
      <c r="C1" s="2"/>
      <c r="D1" s="3"/>
      <c r="E1" s="4" t="s">
        <v>23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3" t="s">
        <v>26</v>
      </c>
      <c r="M2" s="27"/>
      <c r="N2" s="27"/>
      <c r="O2" s="36"/>
      <c r="P2" s="8"/>
      <c r="Q2" s="23" t="s">
        <v>27</v>
      </c>
      <c r="R2" s="27"/>
      <c r="S2" s="27"/>
      <c r="T2" s="27"/>
      <c r="U2" s="34"/>
      <c r="V2" s="36"/>
      <c r="W2" s="8"/>
      <c r="X2" s="37" t="s">
        <v>28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3" t="s">
        <v>29</v>
      </c>
      <c r="AI2" s="27"/>
      <c r="AJ2" s="27"/>
      <c r="AK2" s="36"/>
      <c r="AL2" s="8"/>
      <c r="AM2" s="23" t="s">
        <v>27</v>
      </c>
      <c r="AN2" s="27"/>
      <c r="AO2" s="27"/>
      <c r="AP2" s="27"/>
      <c r="AQ2" s="34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2008</v>
      </c>
      <c r="Y4" s="16" t="s">
        <v>16</v>
      </c>
      <c r="Z4" s="1" t="s">
        <v>17</v>
      </c>
      <c r="AA4" s="16">
        <v>15</v>
      </c>
      <c r="AB4" s="16">
        <v>0</v>
      </c>
      <c r="AC4" s="16">
        <v>2</v>
      </c>
      <c r="AD4" s="16">
        <v>4</v>
      </c>
      <c r="AE4" s="16">
        <v>21</v>
      </c>
      <c r="AF4" s="26">
        <v>0.38879999999999998</v>
      </c>
      <c r="AG4" s="66">
        <v>54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6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2010</v>
      </c>
      <c r="Y5" s="16" t="s">
        <v>18</v>
      </c>
      <c r="Z5" s="1" t="s">
        <v>19</v>
      </c>
      <c r="AA5" s="16">
        <v>12</v>
      </c>
      <c r="AB5" s="16">
        <v>1</v>
      </c>
      <c r="AC5" s="16">
        <v>1</v>
      </c>
      <c r="AD5" s="16">
        <v>6</v>
      </c>
      <c r="AE5" s="16">
        <v>21</v>
      </c>
      <c r="AF5" s="26">
        <v>0.36840000000000001</v>
      </c>
      <c r="AG5" s="66">
        <v>57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6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2011</v>
      </c>
      <c r="C6" s="18" t="s">
        <v>14</v>
      </c>
      <c r="D6" s="1" t="s">
        <v>20</v>
      </c>
      <c r="E6" s="16">
        <v>1</v>
      </c>
      <c r="F6" s="16">
        <v>0</v>
      </c>
      <c r="G6" s="16">
        <v>0</v>
      </c>
      <c r="H6" s="17">
        <v>0</v>
      </c>
      <c r="I6" s="16">
        <v>0</v>
      </c>
      <c r="J6" s="41">
        <v>0</v>
      </c>
      <c r="K6" s="15">
        <v>2</v>
      </c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2011</v>
      </c>
      <c r="Y6" s="16" t="s">
        <v>16</v>
      </c>
      <c r="Z6" s="1" t="s">
        <v>19</v>
      </c>
      <c r="AA6" s="16">
        <v>13</v>
      </c>
      <c r="AB6" s="16">
        <v>2</v>
      </c>
      <c r="AC6" s="16">
        <v>2</v>
      </c>
      <c r="AD6" s="16">
        <v>15</v>
      </c>
      <c r="AE6" s="16">
        <v>58</v>
      </c>
      <c r="AF6" s="26">
        <v>0.53700000000000003</v>
      </c>
      <c r="AG6" s="66">
        <v>108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6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1"/>
      <c r="K7" s="15"/>
      <c r="L7" s="42"/>
      <c r="M7" s="9"/>
      <c r="N7" s="9"/>
      <c r="O7" s="9"/>
      <c r="P7" s="12"/>
      <c r="Q7" s="16"/>
      <c r="R7" s="16"/>
      <c r="S7" s="17"/>
      <c r="T7" s="16"/>
      <c r="U7" s="16"/>
      <c r="V7" s="43"/>
      <c r="W7" s="15"/>
      <c r="X7" s="16">
        <v>2012</v>
      </c>
      <c r="Y7" s="16" t="s">
        <v>24</v>
      </c>
      <c r="Z7" s="1" t="s">
        <v>20</v>
      </c>
      <c r="AA7" s="16">
        <v>17</v>
      </c>
      <c r="AB7" s="16">
        <v>1</v>
      </c>
      <c r="AC7" s="16">
        <v>5</v>
      </c>
      <c r="AD7" s="16">
        <v>14</v>
      </c>
      <c r="AE7" s="16">
        <v>58</v>
      </c>
      <c r="AF7" s="26">
        <v>0.55230000000000001</v>
      </c>
      <c r="AG7" s="66">
        <v>105</v>
      </c>
      <c r="AH7" s="9"/>
      <c r="AI7" s="9"/>
      <c r="AJ7" s="9"/>
      <c r="AK7" s="9"/>
      <c r="AL7" s="12"/>
      <c r="AM7" s="16">
        <v>8</v>
      </c>
      <c r="AN7" s="16">
        <v>1</v>
      </c>
      <c r="AO7" s="16">
        <v>1</v>
      </c>
      <c r="AP7" s="16">
        <v>7</v>
      </c>
      <c r="AQ7" s="16">
        <v>25</v>
      </c>
      <c r="AR7" s="44">
        <v>0.51019999999999999</v>
      </c>
      <c r="AS7" s="67">
        <v>49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2013</v>
      </c>
      <c r="C8" s="18" t="s">
        <v>14</v>
      </c>
      <c r="D8" s="1" t="s">
        <v>20</v>
      </c>
      <c r="E8" s="16">
        <v>20</v>
      </c>
      <c r="F8" s="16">
        <v>1</v>
      </c>
      <c r="G8" s="16">
        <v>0</v>
      </c>
      <c r="H8" s="17">
        <v>9</v>
      </c>
      <c r="I8" s="16">
        <v>41</v>
      </c>
      <c r="J8" s="41">
        <v>0.376</v>
      </c>
      <c r="K8" s="15">
        <v>109</v>
      </c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/>
      <c r="Y8" s="16"/>
      <c r="Z8" s="1"/>
      <c r="AA8" s="16"/>
      <c r="AB8" s="16"/>
      <c r="AC8" s="16"/>
      <c r="AD8" s="16"/>
      <c r="AE8" s="16"/>
      <c r="AF8" s="26"/>
      <c r="AG8" s="66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6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1"/>
      <c r="K9" s="15"/>
      <c r="L9" s="42"/>
      <c r="M9" s="9"/>
      <c r="N9" s="9"/>
      <c r="O9" s="9"/>
      <c r="P9" s="12"/>
      <c r="Q9" s="16"/>
      <c r="R9" s="16"/>
      <c r="S9" s="17"/>
      <c r="T9" s="16"/>
      <c r="U9" s="16"/>
      <c r="V9" s="43"/>
      <c r="W9" s="15"/>
      <c r="X9" s="16">
        <v>2014</v>
      </c>
      <c r="Y9" s="16" t="s">
        <v>25</v>
      </c>
      <c r="Z9" s="1" t="s">
        <v>17</v>
      </c>
      <c r="AA9" s="16">
        <v>19</v>
      </c>
      <c r="AB9" s="16">
        <v>2</v>
      </c>
      <c r="AC9" s="16">
        <v>14</v>
      </c>
      <c r="AD9" s="16">
        <v>27</v>
      </c>
      <c r="AE9" s="16">
        <v>93</v>
      </c>
      <c r="AF9" s="26">
        <v>0.65949999999999998</v>
      </c>
      <c r="AG9" s="66">
        <v>141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4"/>
      <c r="AS9" s="67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1"/>
      <c r="K10" s="15"/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16">
        <v>2015</v>
      </c>
      <c r="Y10" s="16" t="s">
        <v>18</v>
      </c>
      <c r="Z10" s="1" t="s">
        <v>17</v>
      </c>
      <c r="AA10" s="16">
        <v>16</v>
      </c>
      <c r="AB10" s="16">
        <v>1</v>
      </c>
      <c r="AC10" s="16">
        <v>1</v>
      </c>
      <c r="AD10" s="16">
        <v>18</v>
      </c>
      <c r="AE10" s="16">
        <v>73</v>
      </c>
      <c r="AF10" s="26">
        <v>0.64600000000000002</v>
      </c>
      <c r="AG10" s="66">
        <v>113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67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ht="14.25" x14ac:dyDescent="0.2">
      <c r="A11" s="21"/>
      <c r="B11" s="45" t="s">
        <v>31</v>
      </c>
      <c r="C11" s="7"/>
      <c r="D11" s="6"/>
      <c r="E11" s="46">
        <f>SUM(E4:E10)</f>
        <v>21</v>
      </c>
      <c r="F11" s="46">
        <f>SUM(F4:F10)</f>
        <v>1</v>
      </c>
      <c r="G11" s="46">
        <f>SUM(G4:G10)</f>
        <v>0</v>
      </c>
      <c r="H11" s="46">
        <f>SUM(H4:H10)</f>
        <v>9</v>
      </c>
      <c r="I11" s="46">
        <f>SUM(I4:I10)</f>
        <v>41</v>
      </c>
      <c r="J11" s="47">
        <f>PRODUCT(I11/K11)</f>
        <v>0.36936936936936937</v>
      </c>
      <c r="K11" s="35">
        <f>SUM(K4:K10)</f>
        <v>111</v>
      </c>
      <c r="L11" s="23"/>
      <c r="M11" s="34"/>
      <c r="N11" s="48"/>
      <c r="O11" s="49"/>
      <c r="P11" s="12"/>
      <c r="Q11" s="46">
        <f>SUM(Q4:Q10)</f>
        <v>0</v>
      </c>
      <c r="R11" s="46">
        <f>SUM(R4:R10)</f>
        <v>0</v>
      </c>
      <c r="S11" s="46">
        <f>SUM(S4:S10)</f>
        <v>0</v>
      </c>
      <c r="T11" s="46">
        <f>SUM(T4:T10)</f>
        <v>0</v>
      </c>
      <c r="U11" s="46">
        <f>SUM(U4:U10)</f>
        <v>0</v>
      </c>
      <c r="V11" s="20">
        <v>0</v>
      </c>
      <c r="W11" s="35">
        <f>SUM(W4:W10)</f>
        <v>0</v>
      </c>
      <c r="X11" s="19" t="s">
        <v>31</v>
      </c>
      <c r="Y11" s="13"/>
      <c r="Z11" s="11"/>
      <c r="AA11" s="46">
        <f>SUM(AA4:AA10)</f>
        <v>92</v>
      </c>
      <c r="AB11" s="46">
        <f>SUM(AB4:AB10)</f>
        <v>7</v>
      </c>
      <c r="AC11" s="46">
        <f>SUM(AC4:AC10)</f>
        <v>25</v>
      </c>
      <c r="AD11" s="46">
        <f>SUM(AD4:AD10)</f>
        <v>84</v>
      </c>
      <c r="AE11" s="46">
        <f>SUM(AE4:AE10)</f>
        <v>324</v>
      </c>
      <c r="AF11" s="47">
        <f>PRODUCT(AE11/AG11)</f>
        <v>0.56055363321799312</v>
      </c>
      <c r="AG11" s="35">
        <f>SUM(AG4:AG10)</f>
        <v>578</v>
      </c>
      <c r="AH11" s="23"/>
      <c r="AI11" s="34"/>
      <c r="AJ11" s="48"/>
      <c r="AK11" s="49"/>
      <c r="AL11" s="12"/>
      <c r="AM11" s="46">
        <f>SUM(AM4:AM10)</f>
        <v>8</v>
      </c>
      <c r="AN11" s="46">
        <f>SUM(AN4:AN10)</f>
        <v>1</v>
      </c>
      <c r="AO11" s="46">
        <f>SUM(AO4:AO10)</f>
        <v>1</v>
      </c>
      <c r="AP11" s="46">
        <f>SUM(AP4:AP10)</f>
        <v>7</v>
      </c>
      <c r="AQ11" s="46">
        <f>SUM(AQ4:AQ10)</f>
        <v>25</v>
      </c>
      <c r="AR11" s="47">
        <f>PRODUCT(AQ11/AS11)</f>
        <v>0.51020408163265307</v>
      </c>
      <c r="AS11" s="40">
        <f>SUM(AS4:AS10)</f>
        <v>49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50"/>
      <c r="K12" s="15"/>
      <c r="L12" s="12"/>
      <c r="M12" s="12"/>
      <c r="N12" s="12"/>
      <c r="O12" s="12"/>
      <c r="P12" s="21"/>
      <c r="Q12" s="21"/>
      <c r="R12" s="22"/>
      <c r="S12" s="21"/>
      <c r="T12" s="21"/>
      <c r="U12" s="12"/>
      <c r="V12" s="12"/>
      <c r="W12" s="15"/>
      <c r="X12" s="21"/>
      <c r="Y12" s="21"/>
      <c r="Z12" s="21"/>
      <c r="AA12" s="21"/>
      <c r="AB12" s="21"/>
      <c r="AC12" s="21"/>
      <c r="AD12" s="21"/>
      <c r="AE12" s="21"/>
      <c r="AF12" s="50"/>
      <c r="AG12" s="15"/>
      <c r="AH12" s="12"/>
      <c r="AI12" s="12"/>
      <c r="AJ12" s="12"/>
      <c r="AK12" s="12"/>
      <c r="AL12" s="21"/>
      <c r="AM12" s="21"/>
      <c r="AN12" s="22"/>
      <c r="AO12" s="21"/>
      <c r="AP12" s="21"/>
      <c r="AQ12" s="12"/>
      <c r="AR12" s="12"/>
      <c r="AS12" s="1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51" t="s">
        <v>32</v>
      </c>
      <c r="C13" s="52"/>
      <c r="D13" s="53"/>
      <c r="E13" s="11" t="s">
        <v>2</v>
      </c>
      <c r="F13" s="9" t="s">
        <v>6</v>
      </c>
      <c r="G13" s="11" t="s">
        <v>4</v>
      </c>
      <c r="H13" s="9" t="s">
        <v>5</v>
      </c>
      <c r="I13" s="9" t="s">
        <v>8</v>
      </c>
      <c r="J13" s="9" t="s">
        <v>9</v>
      </c>
      <c r="K13" s="12"/>
      <c r="L13" s="9" t="s">
        <v>10</v>
      </c>
      <c r="M13" s="9" t="s">
        <v>11</v>
      </c>
      <c r="N13" s="9" t="s">
        <v>33</v>
      </c>
      <c r="O13" s="9" t="s">
        <v>34</v>
      </c>
      <c r="Q13" s="22"/>
      <c r="R13" s="22" t="s">
        <v>12</v>
      </c>
      <c r="S13" s="22"/>
      <c r="T13" s="21" t="s">
        <v>21</v>
      </c>
      <c r="U13" s="12"/>
      <c r="V13" s="15"/>
      <c r="W13" s="15"/>
      <c r="X13" s="54"/>
      <c r="Y13" s="54"/>
      <c r="Z13" s="54"/>
      <c r="AA13" s="54"/>
      <c r="AB13" s="54"/>
      <c r="AC13" s="22"/>
      <c r="AD13" s="22"/>
      <c r="AE13" s="22"/>
      <c r="AF13" s="21"/>
      <c r="AG13" s="21"/>
      <c r="AH13" s="21"/>
      <c r="AI13" s="21"/>
      <c r="AJ13" s="21"/>
      <c r="AK13" s="21"/>
      <c r="AM13" s="15"/>
      <c r="AN13" s="54"/>
      <c r="AO13" s="54"/>
      <c r="AP13" s="54"/>
      <c r="AQ13" s="54"/>
      <c r="AR13" s="54"/>
      <c r="AS13" s="54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4" t="s">
        <v>35</v>
      </c>
      <c r="C14" s="3"/>
      <c r="D14" s="25"/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6">
        <v>0</v>
      </c>
      <c r="K14" s="21">
        <v>0</v>
      </c>
      <c r="L14" s="57">
        <v>0</v>
      </c>
      <c r="M14" s="57">
        <v>0</v>
      </c>
      <c r="N14" s="57">
        <v>0</v>
      </c>
      <c r="O14" s="57">
        <v>0</v>
      </c>
      <c r="Q14" s="22"/>
      <c r="R14" s="22"/>
      <c r="S14" s="22"/>
      <c r="T14" s="21" t="s">
        <v>22</v>
      </c>
      <c r="U14" s="21"/>
      <c r="V14" s="21"/>
      <c r="W14" s="2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1"/>
      <c r="AL14" s="21"/>
      <c r="AM14" s="21"/>
      <c r="AN14" s="22"/>
      <c r="AO14" s="22"/>
      <c r="AP14" s="22"/>
      <c r="AQ14" s="22"/>
      <c r="AR14" s="22"/>
      <c r="AS14" s="22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58" t="s">
        <v>13</v>
      </c>
      <c r="C15" s="59"/>
      <c r="D15" s="60"/>
      <c r="E15" s="55">
        <f>PRODUCT(E11+Q11)</f>
        <v>21</v>
      </c>
      <c r="F15" s="55">
        <f>PRODUCT(F11+R11)</f>
        <v>1</v>
      </c>
      <c r="G15" s="55">
        <f>PRODUCT(G11+S11)</f>
        <v>0</v>
      </c>
      <c r="H15" s="55">
        <f>PRODUCT(H11+T11)</f>
        <v>9</v>
      </c>
      <c r="I15" s="55">
        <f>PRODUCT(I11+U11)</f>
        <v>41</v>
      </c>
      <c r="J15" s="56">
        <f>PRODUCT(I15/K15)</f>
        <v>0.36936936936936937</v>
      </c>
      <c r="K15" s="21">
        <f>PRODUCT(K11+W11)</f>
        <v>111</v>
      </c>
      <c r="L15" s="57">
        <f>PRODUCT((F15+G15)/E15)</f>
        <v>4.7619047619047616E-2</v>
      </c>
      <c r="M15" s="57">
        <f>PRODUCT(H15/E15)</f>
        <v>0.42857142857142855</v>
      </c>
      <c r="N15" s="57">
        <f>PRODUCT((F15+G15+H15)/E15)</f>
        <v>0.47619047619047616</v>
      </c>
      <c r="O15" s="57">
        <f>PRODUCT(I15/E15)</f>
        <v>1.9523809523809523</v>
      </c>
      <c r="Q15" s="22"/>
      <c r="R15" s="22"/>
      <c r="S15" s="22"/>
      <c r="T15" s="21"/>
      <c r="U15" s="21"/>
      <c r="V15" s="21"/>
      <c r="W15" s="21"/>
      <c r="X15" s="21"/>
      <c r="Y15" s="21"/>
      <c r="Z15" s="21"/>
      <c r="AA15" s="21"/>
      <c r="AB15" s="21"/>
      <c r="AC15" s="22"/>
      <c r="AD15" s="22"/>
      <c r="AE15" s="22"/>
      <c r="AF15" s="22"/>
      <c r="AG15" s="22"/>
      <c r="AH15" s="22"/>
      <c r="AI15" s="22"/>
      <c r="AJ15" s="2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4" t="s">
        <v>28</v>
      </c>
      <c r="C16" s="61"/>
      <c r="D16" s="62"/>
      <c r="E16" s="55">
        <f>PRODUCT(AA11+AM11)</f>
        <v>100</v>
      </c>
      <c r="F16" s="55">
        <f>PRODUCT(AB11+AN11)</f>
        <v>8</v>
      </c>
      <c r="G16" s="55">
        <f>PRODUCT(AC11+AO11)</f>
        <v>26</v>
      </c>
      <c r="H16" s="55">
        <f>PRODUCT(AD11+AP11)</f>
        <v>91</v>
      </c>
      <c r="I16" s="55">
        <f>PRODUCT(AE11+AQ11)</f>
        <v>349</v>
      </c>
      <c r="J16" s="56">
        <f>PRODUCT(I16/K16)</f>
        <v>0.55661881977671457</v>
      </c>
      <c r="K16" s="12">
        <f>PRODUCT(AG11+AS11)</f>
        <v>627</v>
      </c>
      <c r="L16" s="57">
        <f>PRODUCT((F16+G16)/E16)</f>
        <v>0.34</v>
      </c>
      <c r="M16" s="57">
        <f>PRODUCT(H16/E16)</f>
        <v>0.91</v>
      </c>
      <c r="N16" s="57">
        <f>PRODUCT((F16+G16+H16)/E16)</f>
        <v>1.25</v>
      </c>
      <c r="O16" s="57">
        <f>PRODUCT(I16/E16)</f>
        <v>3.49</v>
      </c>
      <c r="Q16" s="22"/>
      <c r="R16" s="22"/>
      <c r="S16" s="2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1"/>
      <c r="AL16" s="12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63" t="s">
        <v>31</v>
      </c>
      <c r="C17" s="64"/>
      <c r="D17" s="65"/>
      <c r="E17" s="55">
        <f>SUM(E14:E16)</f>
        <v>121</v>
      </c>
      <c r="F17" s="55">
        <f t="shared" ref="F17:I17" si="0">SUM(F14:F16)</f>
        <v>9</v>
      </c>
      <c r="G17" s="55">
        <f t="shared" si="0"/>
        <v>26</v>
      </c>
      <c r="H17" s="55">
        <f t="shared" si="0"/>
        <v>100</v>
      </c>
      <c r="I17" s="55">
        <f t="shared" si="0"/>
        <v>390</v>
      </c>
      <c r="J17" s="56">
        <f>PRODUCT(I17/K17)</f>
        <v>0.52845528455284552</v>
      </c>
      <c r="K17" s="21">
        <f>SUM(K14:K16)</f>
        <v>738</v>
      </c>
      <c r="L17" s="57">
        <f>PRODUCT((F17+G17)/E17)</f>
        <v>0.28925619834710742</v>
      </c>
      <c r="M17" s="57">
        <f>PRODUCT(H17/E17)</f>
        <v>0.82644628099173556</v>
      </c>
      <c r="N17" s="57">
        <f>PRODUCT((F17+G17+H17)/E17)</f>
        <v>1.115702479338843</v>
      </c>
      <c r="O17" s="57">
        <f>PRODUCT(I17/E17)</f>
        <v>3.2231404958677685</v>
      </c>
      <c r="Q17" s="12"/>
      <c r="R17" s="12"/>
      <c r="S17" s="1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12"/>
      <c r="F18" s="12"/>
      <c r="G18" s="12"/>
      <c r="H18" s="12"/>
      <c r="I18" s="12"/>
      <c r="J18" s="21"/>
      <c r="K18" s="21"/>
      <c r="L18" s="12"/>
      <c r="M18" s="12"/>
      <c r="N18" s="12"/>
      <c r="O18" s="12"/>
      <c r="P18" s="21"/>
      <c r="Q18" s="21"/>
      <c r="R18" s="21"/>
      <c r="S18" s="2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12"/>
      <c r="AL182" s="12"/>
    </row>
    <row r="183" spans="12:38" x14ac:dyDescent="0.25"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2018-11-28T14:34:47Z</dcterms:modified>
</cp:coreProperties>
</file>