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8" i="1" l="1"/>
  <c r="O19" i="1" s="1"/>
  <c r="N19" i="1" s="1"/>
  <c r="W19" i="1"/>
  <c r="T18" i="1" l="1"/>
  <c r="M18" i="1" l="1"/>
  <c r="O23" i="1"/>
  <c r="O26" i="1" s="1"/>
  <c r="AJ19" i="1"/>
  <c r="AI19" i="1"/>
  <c r="AH19" i="1"/>
  <c r="AG19" i="1"/>
  <c r="AF19" i="1"/>
  <c r="AE19" i="1"/>
  <c r="AD19" i="1"/>
  <c r="AC19" i="1"/>
  <c r="H25" i="1" s="1"/>
  <c r="AB19" i="1"/>
  <c r="G25" i="1" s="1"/>
  <c r="AA19" i="1"/>
  <c r="F25" i="1" s="1"/>
  <c r="Z19" i="1"/>
  <c r="E25" i="1" s="1"/>
  <c r="Y19" i="1"/>
  <c r="X19" i="1"/>
  <c r="V19" i="1"/>
  <c r="U19" i="1"/>
  <c r="L19" i="1"/>
  <c r="T19" i="1" s="1"/>
  <c r="K19" i="1"/>
  <c r="J19" i="1"/>
  <c r="I19" i="1"/>
  <c r="H19" i="1"/>
  <c r="H23" i="1" s="1"/>
  <c r="G19" i="1"/>
  <c r="G23" i="1" s="1"/>
  <c r="F19" i="1"/>
  <c r="F23" i="1" s="1"/>
  <c r="E19" i="1"/>
  <c r="E23" i="1" s="1"/>
  <c r="N23" i="1"/>
  <c r="D20" i="1" l="1"/>
  <c r="M19" i="1"/>
  <c r="K25" i="1"/>
  <c r="L25" i="1"/>
  <c r="E26" i="1"/>
  <c r="G26" i="1"/>
  <c r="F26" i="1"/>
  <c r="K23" i="1"/>
  <c r="L23" i="1"/>
  <c r="H26" i="1"/>
  <c r="I23" i="1"/>
  <c r="M23" i="1" s="1"/>
  <c r="L26" i="1" l="1"/>
  <c r="K26" i="1"/>
  <c r="I26" i="1"/>
</calcChain>
</file>

<file path=xl/sharedStrings.xml><?xml version="1.0" encoding="utf-8"?>
<sst xmlns="http://schemas.openxmlformats.org/spreadsheetml/2006/main" count="185" uniqueCount="108">
  <si>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</si>
  <si>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</si>
  <si>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</si>
  <si>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</si>
  <si>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</si>
  <si>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</si>
  <si>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</si>
  <si>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</si>
  <si>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</si>
  <si>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</si>
  <si>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</si>
  <si>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</si>
  <si>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</si>
  <si>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</si>
  <si>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</si>
  <si>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</si>
  <si>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</si>
  <si>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</si>
  <si>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</si>
  <si>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</si>
  <si>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</si>
  <si>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</si>
  <si>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</si>
  <si>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</si>
  <si>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</si>
  <si>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</si>
  <si>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</si>
  <si>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</si>
  <si>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</si>
  <si>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</si>
  <si>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</si>
  <si>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</si>
  <si>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</si>
  <si>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</si>
  <si>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</si>
  <si>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</si>
  <si>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</si>
  <si>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</si>
  <si>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</si>
  <si>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Minna Varjonen</t>
  </si>
  <si>
    <t>7.-8.</t>
  </si>
  <si>
    <t>LäPa</t>
  </si>
  <si>
    <t>putoamissarja, uusinta</t>
  </si>
  <si>
    <t>5.-6.</t>
  </si>
  <si>
    <t>putoamissarja</t>
  </si>
  <si>
    <t>9.</t>
  </si>
  <si>
    <t>----</t>
  </si>
  <si>
    <t>ykköspesis</t>
  </si>
  <si>
    <t>superpesiskarsinta</t>
  </si>
  <si>
    <t>11.</t>
  </si>
  <si>
    <t>Turku-Pesis</t>
  </si>
  <si>
    <t>16.10.1964</t>
  </si>
  <si>
    <t>ykkössarja</t>
  </si>
  <si>
    <t>L+T</t>
  </si>
  <si>
    <t>5.</t>
  </si>
  <si>
    <t>8.</t>
  </si>
  <si>
    <t>6.</t>
  </si>
  <si>
    <t>SUPERPESIS</t>
  </si>
  <si>
    <t>LäPa = Lännen Pallo, Turku  (1949)</t>
  </si>
  <si>
    <t>Turku-Pesis = Turku-Pesis (ent. Lännen Pallo)  (1949)</t>
  </si>
  <si>
    <t>3.</t>
  </si>
  <si>
    <t>1.</t>
  </si>
  <si>
    <t>01.07. 1979  RPL - LäPa  2-8</t>
  </si>
  <si>
    <t xml:space="preserve">  14 v   8 kk 15 pv</t>
  </si>
  <si>
    <t>08.07. 1979  KPK - LäPa  15-14</t>
  </si>
  <si>
    <t>2.  ottelu</t>
  </si>
  <si>
    <t xml:space="preserve">  14 v   8 kk 22 pv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</si>
  <si>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</si>
  <si>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</si>
  <si>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</si>
  <si>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</si>
  <si>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</si>
  <si>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</si>
  <si>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</si>
  <si>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</si>
  <si>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</si>
  <si>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</si>
  <si>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</si>
  <si>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</si>
  <si>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</si>
  <si>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</si>
  <si>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</si>
  <si>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1611</t>
  </si>
  <si>
    <t>vai</t>
  </si>
  <si>
    <t>Ikä ensimmäisessä ottelussa</t>
  </si>
  <si>
    <t>Länsi</t>
  </si>
  <si>
    <t>Markku Lähteenmäki</t>
  </si>
  <si>
    <t>19 v  10 kk  2 pv</t>
  </si>
  <si>
    <t>Cup</t>
  </si>
  <si>
    <t xml:space="preserve">  18 v   7 kk 17 pv</t>
  </si>
  <si>
    <t>02.06. 1983  LäPa - Manse PP  14-8</t>
  </si>
  <si>
    <t>49.  ottelu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</si>
  <si>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</si>
  <si>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</si>
  <si>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</si>
  <si>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</si>
  <si>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</si>
  <si>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30.06. 1985  Kankaanpää</t>
  </si>
  <si>
    <t>21-8</t>
  </si>
  <si>
    <t xml:space="preserve">Ali Lindström </t>
  </si>
  <si>
    <t>20 v  8 kk  14 pv</t>
  </si>
  <si>
    <t>2p</t>
  </si>
  <si>
    <t>6/8</t>
  </si>
  <si>
    <t>1/1</t>
  </si>
  <si>
    <t>2/2</t>
  </si>
  <si>
    <t>1/2</t>
  </si>
  <si>
    <t>2/3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</si>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</sst>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8" borderId="1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5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9" borderId="3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/>
    <xf numFmtId="165" fontId="2" fillId="2" borderId="0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8"/>
  <sheetViews>
    <sheetView tabSelected="1" zoomScale="97" zoomScaleNormal="97" workbookViewId="0">
      <selection activeCell="AF10" sqref="AF10"/>
    </sheetView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3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88" customWidth="1"/>
    <col min="19" max="19" width="5.7109375" style="87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39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86"/>
      <c r="Q1" s="86"/>
      <c r="R1" s="8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57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16</v>
      </c>
      <c r="R2" s="15"/>
      <c r="S2" s="22"/>
      <c r="T2" s="20"/>
      <c r="U2" s="21" t="s">
        <v>17</v>
      </c>
      <c r="V2" s="15"/>
      <c r="W2" s="15"/>
      <c r="X2" s="15"/>
      <c r="Y2" s="22"/>
      <c r="Z2" s="23" t="s">
        <v>18</v>
      </c>
      <c r="AA2" s="15"/>
      <c r="AB2" s="15"/>
      <c r="AC2" s="15"/>
      <c r="AD2" s="16"/>
      <c r="AE2" s="23" t="s">
        <v>26</v>
      </c>
      <c r="AF2" s="15"/>
      <c r="AG2" s="15"/>
      <c r="AH2" s="21"/>
      <c r="AI2" s="15"/>
      <c r="AJ2" s="16"/>
      <c r="AK2" s="14" t="s">
        <v>27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13</v>
      </c>
      <c r="Q3" s="19" t="s">
        <v>14</v>
      </c>
      <c r="R3" s="19" t="s">
        <v>53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21</v>
      </c>
      <c r="AF3" s="19" t="s">
        <v>22</v>
      </c>
      <c r="AG3" s="16" t="s">
        <v>88</v>
      </c>
      <c r="AH3" s="16" t="s">
        <v>28</v>
      </c>
      <c r="AI3" s="18" t="s">
        <v>29</v>
      </c>
      <c r="AJ3" s="19" t="s">
        <v>30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1979</v>
      </c>
      <c r="C4" s="27" t="s">
        <v>40</v>
      </c>
      <c r="D4" s="41" t="s">
        <v>41</v>
      </c>
      <c r="E4" s="27">
        <v>2</v>
      </c>
      <c r="F4" s="27">
        <v>0</v>
      </c>
      <c r="G4" s="27">
        <v>0</v>
      </c>
      <c r="H4" s="27">
        <v>2</v>
      </c>
      <c r="I4" s="27"/>
      <c r="J4" s="27"/>
      <c r="K4" s="27"/>
      <c r="L4" s="27"/>
      <c r="M4" s="27"/>
      <c r="N4" s="30"/>
      <c r="O4" s="25"/>
      <c r="P4" s="19"/>
      <c r="Q4" s="19"/>
      <c r="R4" s="19"/>
      <c r="S4" s="19"/>
      <c r="U4" s="27"/>
      <c r="V4" s="27"/>
      <c r="W4" s="27"/>
      <c r="X4" s="27"/>
      <c r="Y4" s="27"/>
      <c r="Z4" s="28">
        <v>4</v>
      </c>
      <c r="AA4" s="28">
        <v>0</v>
      </c>
      <c r="AB4" s="28">
        <v>0</v>
      </c>
      <c r="AC4" s="28">
        <v>4</v>
      </c>
      <c r="AD4" s="28"/>
      <c r="AE4" s="27"/>
      <c r="AF4" s="27"/>
      <c r="AG4" s="27"/>
      <c r="AH4" s="27"/>
      <c r="AI4" s="27"/>
      <c r="AJ4" s="27"/>
      <c r="AK4" s="89" t="s">
        <v>42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1980</v>
      </c>
      <c r="C5" s="27" t="s">
        <v>43</v>
      </c>
      <c r="D5" s="41" t="s">
        <v>41</v>
      </c>
      <c r="E5" s="27">
        <v>2</v>
      </c>
      <c r="F5" s="27">
        <v>0</v>
      </c>
      <c r="G5" s="27">
        <v>0</v>
      </c>
      <c r="H5" s="27">
        <v>1</v>
      </c>
      <c r="I5" s="27"/>
      <c r="J5" s="27"/>
      <c r="K5" s="27"/>
      <c r="L5" s="27"/>
      <c r="M5" s="27"/>
      <c r="N5" s="30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>
        <v>1</v>
      </c>
      <c r="AA5" s="28">
        <v>0</v>
      </c>
      <c r="AB5" s="28">
        <v>0</v>
      </c>
      <c r="AC5" s="28">
        <v>2</v>
      </c>
      <c r="AD5" s="28"/>
      <c r="AE5" s="27"/>
      <c r="AF5" s="27"/>
      <c r="AG5" s="27"/>
      <c r="AH5" s="27"/>
      <c r="AI5" s="27"/>
      <c r="AJ5" s="27"/>
      <c r="AK5" s="89" t="s">
        <v>44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1981</v>
      </c>
      <c r="C6" s="27" t="s">
        <v>60</v>
      </c>
      <c r="D6" s="41" t="s">
        <v>41</v>
      </c>
      <c r="E6" s="27">
        <v>17</v>
      </c>
      <c r="F6" s="27">
        <v>0</v>
      </c>
      <c r="G6" s="27">
        <v>7</v>
      </c>
      <c r="H6" s="27">
        <v>17</v>
      </c>
      <c r="I6" s="27">
        <v>60</v>
      </c>
      <c r="J6" s="27">
        <v>10</v>
      </c>
      <c r="K6" s="27">
        <v>23</v>
      </c>
      <c r="L6" s="27">
        <v>20</v>
      </c>
      <c r="M6" s="27">
        <v>7</v>
      </c>
      <c r="N6" s="30">
        <v>0.61224489795918369</v>
      </c>
      <c r="O6" s="25">
        <v>98</v>
      </c>
      <c r="P6" s="19"/>
      <c r="Q6" s="19"/>
      <c r="R6" s="19"/>
      <c r="S6" s="19"/>
      <c r="T6" s="25"/>
      <c r="U6" s="27"/>
      <c r="V6" s="43"/>
      <c r="W6" s="43"/>
      <c r="X6" s="33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>
        <v>1</v>
      </c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1982</v>
      </c>
      <c r="C7" s="27" t="s">
        <v>61</v>
      </c>
      <c r="D7" s="41" t="s">
        <v>41</v>
      </c>
      <c r="E7" s="27">
        <v>18</v>
      </c>
      <c r="F7" s="27">
        <v>0</v>
      </c>
      <c r="G7" s="27">
        <v>3</v>
      </c>
      <c r="H7" s="27">
        <v>35</v>
      </c>
      <c r="I7" s="27">
        <v>65</v>
      </c>
      <c r="J7" s="27">
        <v>28</v>
      </c>
      <c r="K7" s="27">
        <v>16</v>
      </c>
      <c r="L7" s="27">
        <v>18</v>
      </c>
      <c r="M7" s="27">
        <v>3</v>
      </c>
      <c r="N7" s="30">
        <v>0.580952380952381</v>
      </c>
      <c r="O7" s="25">
        <v>105</v>
      </c>
      <c r="P7" s="19"/>
      <c r="Q7" s="19" t="s">
        <v>56</v>
      </c>
      <c r="R7" s="19"/>
      <c r="S7" s="19"/>
      <c r="T7" s="25"/>
      <c r="U7" s="27"/>
      <c r="V7" s="43"/>
      <c r="W7" s="43"/>
      <c r="X7" s="33"/>
      <c r="Y7" s="27"/>
      <c r="Z7" s="28"/>
      <c r="AA7" s="28"/>
      <c r="AB7" s="28"/>
      <c r="AC7" s="28"/>
      <c r="AD7" s="28"/>
      <c r="AE7" s="27"/>
      <c r="AF7" s="27"/>
      <c r="AG7" s="27"/>
      <c r="AH7" s="27">
        <v>1</v>
      </c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1983</v>
      </c>
      <c r="C8" s="27" t="s">
        <v>56</v>
      </c>
      <c r="D8" s="41" t="s">
        <v>41</v>
      </c>
      <c r="E8" s="27">
        <v>18</v>
      </c>
      <c r="F8" s="27">
        <v>1</v>
      </c>
      <c r="G8" s="27">
        <v>5</v>
      </c>
      <c r="H8" s="27">
        <v>31</v>
      </c>
      <c r="I8" s="27">
        <v>67</v>
      </c>
      <c r="J8" s="27">
        <v>32</v>
      </c>
      <c r="K8" s="27">
        <v>17</v>
      </c>
      <c r="L8" s="27">
        <v>12</v>
      </c>
      <c r="M8" s="27">
        <v>6</v>
      </c>
      <c r="N8" s="30">
        <v>0.60909090909090913</v>
      </c>
      <c r="O8" s="25">
        <v>110</v>
      </c>
      <c r="P8" s="19"/>
      <c r="Q8" s="19" t="s">
        <v>55</v>
      </c>
      <c r="R8" s="19"/>
      <c r="S8" s="19"/>
      <c r="T8" s="25"/>
      <c r="U8" s="27"/>
      <c r="V8" s="43"/>
      <c r="W8" s="43"/>
      <c r="X8" s="33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1984</v>
      </c>
      <c r="C9" s="27" t="s">
        <v>55</v>
      </c>
      <c r="D9" s="41" t="s">
        <v>41</v>
      </c>
      <c r="E9" s="27">
        <v>18</v>
      </c>
      <c r="F9" s="27">
        <v>1</v>
      </c>
      <c r="G9" s="27">
        <v>3</v>
      </c>
      <c r="H9" s="27">
        <v>21</v>
      </c>
      <c r="I9" s="27">
        <v>63</v>
      </c>
      <c r="J9" s="27">
        <v>28</v>
      </c>
      <c r="K9" s="27">
        <v>20</v>
      </c>
      <c r="L9" s="27">
        <v>11</v>
      </c>
      <c r="M9" s="27">
        <v>4</v>
      </c>
      <c r="N9" s="30">
        <v>0.56756756756756754</v>
      </c>
      <c r="O9" s="25">
        <v>111</v>
      </c>
      <c r="P9" s="19"/>
      <c r="Q9" s="19"/>
      <c r="R9" s="19"/>
      <c r="S9" s="19"/>
      <c r="T9" s="25"/>
      <c r="U9" s="27"/>
      <c r="V9" s="43"/>
      <c r="W9" s="43"/>
      <c r="X9" s="33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1985</v>
      </c>
      <c r="C10" s="27" t="s">
        <v>56</v>
      </c>
      <c r="D10" s="41" t="s">
        <v>41</v>
      </c>
      <c r="E10" s="27">
        <v>17</v>
      </c>
      <c r="F10" s="27">
        <v>0</v>
      </c>
      <c r="G10" s="27">
        <v>5</v>
      </c>
      <c r="H10" s="27">
        <v>38</v>
      </c>
      <c r="I10" s="27">
        <v>66</v>
      </c>
      <c r="J10" s="27">
        <v>21</v>
      </c>
      <c r="K10" s="27">
        <v>26</v>
      </c>
      <c r="L10" s="27">
        <v>14</v>
      </c>
      <c r="M10" s="27">
        <v>5</v>
      </c>
      <c r="N10" s="30">
        <v>0.57391304347826089</v>
      </c>
      <c r="O10" s="25">
        <v>115</v>
      </c>
      <c r="P10" s="19"/>
      <c r="Q10" s="19" t="s">
        <v>54</v>
      </c>
      <c r="R10" s="19"/>
      <c r="S10" s="19"/>
      <c r="T10" s="25"/>
      <c r="U10" s="27"/>
      <c r="V10" s="43"/>
      <c r="W10" s="43"/>
      <c r="X10" s="33"/>
      <c r="Y10" s="27"/>
      <c r="Z10" s="28"/>
      <c r="AA10" s="28"/>
      <c r="AB10" s="28"/>
      <c r="AC10" s="28"/>
      <c r="AD10" s="28"/>
      <c r="AE10" s="27"/>
      <c r="AF10" s="27">
        <v>1</v>
      </c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1986</v>
      </c>
      <c r="C11" s="27" t="s">
        <v>45</v>
      </c>
      <c r="D11" s="41" t="s">
        <v>41</v>
      </c>
      <c r="E11" s="27">
        <v>17</v>
      </c>
      <c r="F11" s="27">
        <v>0</v>
      </c>
      <c r="G11" s="27">
        <v>1</v>
      </c>
      <c r="H11" s="27">
        <v>15</v>
      </c>
      <c r="I11" s="27">
        <v>38</v>
      </c>
      <c r="J11" s="27">
        <v>22</v>
      </c>
      <c r="K11" s="27">
        <v>11</v>
      </c>
      <c r="L11" s="27">
        <v>4</v>
      </c>
      <c r="M11" s="27">
        <v>1</v>
      </c>
      <c r="N11" s="78" t="s">
        <v>46</v>
      </c>
      <c r="O11" s="25">
        <v>0</v>
      </c>
      <c r="P11" s="19"/>
      <c r="Q11" s="19"/>
      <c r="R11" s="19"/>
      <c r="S11" s="19"/>
      <c r="T11" s="25"/>
      <c r="U11" s="27"/>
      <c r="V11" s="43"/>
      <c r="W11" s="43"/>
      <c r="X11" s="33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80">
        <v>1987</v>
      </c>
      <c r="C12" s="80"/>
      <c r="D12" s="81" t="s">
        <v>41</v>
      </c>
      <c r="E12" s="80"/>
      <c r="F12" s="82" t="s">
        <v>52</v>
      </c>
      <c r="G12" s="85"/>
      <c r="H12" s="79"/>
      <c r="I12" s="80"/>
      <c r="J12" s="80"/>
      <c r="K12" s="80"/>
      <c r="L12" s="80"/>
      <c r="M12" s="80"/>
      <c r="N12" s="80"/>
      <c r="O12" s="25">
        <v>0</v>
      </c>
      <c r="P12" s="19"/>
      <c r="Q12" s="19"/>
      <c r="R12" s="19"/>
      <c r="S12" s="19"/>
      <c r="T12" s="25"/>
      <c r="U12" s="27"/>
      <c r="V12" s="43"/>
      <c r="W12" s="43"/>
      <c r="X12" s="33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80">
        <v>1988</v>
      </c>
      <c r="C13" s="80"/>
      <c r="D13" s="81" t="s">
        <v>41</v>
      </c>
      <c r="E13" s="80"/>
      <c r="F13" s="82" t="s">
        <v>52</v>
      </c>
      <c r="G13" s="85"/>
      <c r="H13" s="79"/>
      <c r="I13" s="80"/>
      <c r="J13" s="80"/>
      <c r="K13" s="80"/>
      <c r="L13" s="80"/>
      <c r="M13" s="80"/>
      <c r="N13" s="80"/>
      <c r="O13" s="25">
        <v>0</v>
      </c>
      <c r="P13" s="19"/>
      <c r="Q13" s="19"/>
      <c r="R13" s="19"/>
      <c r="S13" s="19"/>
      <c r="T13" s="25"/>
      <c r="U13" s="27"/>
      <c r="V13" s="43"/>
      <c r="W13" s="43"/>
      <c r="X13" s="33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80">
        <v>1989</v>
      </c>
      <c r="C14" s="80"/>
      <c r="D14" s="81" t="s">
        <v>41</v>
      </c>
      <c r="E14" s="80"/>
      <c r="F14" s="82" t="s">
        <v>52</v>
      </c>
      <c r="G14" s="85"/>
      <c r="H14" s="79"/>
      <c r="I14" s="80"/>
      <c r="J14" s="80"/>
      <c r="K14" s="80"/>
      <c r="L14" s="80"/>
      <c r="M14" s="80"/>
      <c r="N14" s="80"/>
      <c r="O14" s="25">
        <v>0</v>
      </c>
      <c r="P14" s="19"/>
      <c r="Q14" s="19"/>
      <c r="R14" s="19"/>
      <c r="S14" s="19"/>
      <c r="T14" s="25"/>
      <c r="U14" s="27"/>
      <c r="V14" s="43"/>
      <c r="W14" s="43"/>
      <c r="X14" s="33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80">
        <v>1990</v>
      </c>
      <c r="C15" s="80"/>
      <c r="D15" s="81" t="s">
        <v>41</v>
      </c>
      <c r="E15" s="80"/>
      <c r="F15" s="82" t="s">
        <v>52</v>
      </c>
      <c r="G15" s="85"/>
      <c r="H15" s="79"/>
      <c r="I15" s="80"/>
      <c r="J15" s="80"/>
      <c r="K15" s="80"/>
      <c r="L15" s="80"/>
      <c r="M15" s="80"/>
      <c r="N15" s="80"/>
      <c r="O15" s="25">
        <v>0</v>
      </c>
      <c r="P15" s="19"/>
      <c r="Q15" s="19"/>
      <c r="R15" s="19"/>
      <c r="S15" s="19"/>
      <c r="T15" s="25"/>
      <c r="U15" s="27"/>
      <c r="V15" s="43"/>
      <c r="W15" s="43"/>
      <c r="X15" s="33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80">
        <v>1991</v>
      </c>
      <c r="C16" s="80"/>
      <c r="D16" s="81" t="s">
        <v>50</v>
      </c>
      <c r="E16" s="80"/>
      <c r="F16" s="82" t="s">
        <v>52</v>
      </c>
      <c r="G16" s="85"/>
      <c r="H16" s="79"/>
      <c r="I16" s="80"/>
      <c r="J16" s="80"/>
      <c r="K16" s="80"/>
      <c r="L16" s="80"/>
      <c r="M16" s="80"/>
      <c r="N16" s="80"/>
      <c r="O16" s="25">
        <v>0</v>
      </c>
      <c r="P16" s="19"/>
      <c r="Q16" s="19"/>
      <c r="R16" s="19"/>
      <c r="S16" s="19"/>
      <c r="T16" s="25"/>
      <c r="U16" s="27"/>
      <c r="V16" s="43"/>
      <c r="W16" s="43"/>
      <c r="X16" s="33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84" t="s">
        <v>48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80">
        <v>1992</v>
      </c>
      <c r="C17" s="80"/>
      <c r="D17" s="81" t="s">
        <v>50</v>
      </c>
      <c r="E17" s="80"/>
      <c r="F17" s="82" t="s">
        <v>47</v>
      </c>
      <c r="G17" s="85"/>
      <c r="H17" s="79"/>
      <c r="I17" s="80"/>
      <c r="J17" s="80"/>
      <c r="K17" s="80"/>
      <c r="L17" s="80"/>
      <c r="M17" s="80"/>
      <c r="N17" s="80"/>
      <c r="O17" s="25">
        <v>0</v>
      </c>
      <c r="P17" s="19"/>
      <c r="Q17" s="19"/>
      <c r="R17" s="19"/>
      <c r="S17" s="19"/>
      <c r="T17" s="25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84" t="s">
        <v>48</v>
      </c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7">
        <v>1993</v>
      </c>
      <c r="C18" s="27" t="s">
        <v>49</v>
      </c>
      <c r="D18" s="41" t="s">
        <v>50</v>
      </c>
      <c r="E18" s="27">
        <v>24</v>
      </c>
      <c r="F18" s="27">
        <v>0</v>
      </c>
      <c r="G18" s="27">
        <v>4</v>
      </c>
      <c r="H18" s="27">
        <v>25</v>
      </c>
      <c r="I18" s="27">
        <v>95</v>
      </c>
      <c r="J18" s="27">
        <v>44</v>
      </c>
      <c r="K18" s="27">
        <v>26</v>
      </c>
      <c r="L18" s="27">
        <v>21</v>
      </c>
      <c r="M18" s="27">
        <f>SUM(F18+G18)</f>
        <v>4</v>
      </c>
      <c r="N18" s="83">
        <v>0.58299999999999996</v>
      </c>
      <c r="O18" s="25">
        <f>PRODUCT(I18/N18)</f>
        <v>162.95025728987994</v>
      </c>
      <c r="P18" s="19"/>
      <c r="Q18" s="19"/>
      <c r="R18" s="19"/>
      <c r="S18" s="19"/>
      <c r="T18" s="25" t="e">
        <f t="shared" ref="T18:T19" si="0">PRODUCT(L18/S18)</f>
        <v>#DIV/0!</v>
      </c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/>
      <c r="AJ18" s="27"/>
      <c r="AK18" s="84" t="s">
        <v>48</v>
      </c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7" t="s">
        <v>9</v>
      </c>
      <c r="C19" s="18"/>
      <c r="D19" s="16"/>
      <c r="E19" s="19">
        <f t="shared" ref="E19:M19" si="1">SUM(E4:E18)</f>
        <v>133</v>
      </c>
      <c r="F19" s="19">
        <f t="shared" si="1"/>
        <v>2</v>
      </c>
      <c r="G19" s="19">
        <f t="shared" si="1"/>
        <v>28</v>
      </c>
      <c r="H19" s="19">
        <f t="shared" si="1"/>
        <v>185</v>
      </c>
      <c r="I19" s="19">
        <f t="shared" si="1"/>
        <v>454</v>
      </c>
      <c r="J19" s="19">
        <f t="shared" si="1"/>
        <v>185</v>
      </c>
      <c r="K19" s="19">
        <f t="shared" si="1"/>
        <v>139</v>
      </c>
      <c r="L19" s="19">
        <f t="shared" si="1"/>
        <v>100</v>
      </c>
      <c r="M19" s="19">
        <f t="shared" si="1"/>
        <v>30</v>
      </c>
      <c r="N19" s="31">
        <f>PRODUCT(412/O19)</f>
        <v>0.58693617634769091</v>
      </c>
      <c r="O19" s="32">
        <f>SUM(O6:O18)</f>
        <v>701.95025728987991</v>
      </c>
      <c r="P19" s="19"/>
      <c r="Q19" s="19"/>
      <c r="R19" s="19"/>
      <c r="S19" s="19"/>
      <c r="T19" s="25" t="e">
        <f t="shared" si="0"/>
        <v>#DIV/0!</v>
      </c>
      <c r="U19" s="19">
        <f t="shared" ref="U19:AJ19" si="2">SUM(U4:U18)</f>
        <v>0</v>
      </c>
      <c r="V19" s="19">
        <f t="shared" si="2"/>
        <v>0</v>
      </c>
      <c r="W19" s="19">
        <f t="shared" si="2"/>
        <v>0</v>
      </c>
      <c r="X19" s="19">
        <f t="shared" si="2"/>
        <v>0</v>
      </c>
      <c r="Y19" s="19">
        <f t="shared" si="2"/>
        <v>0</v>
      </c>
      <c r="Z19" s="19">
        <f t="shared" si="2"/>
        <v>5</v>
      </c>
      <c r="AA19" s="19">
        <f t="shared" si="2"/>
        <v>0</v>
      </c>
      <c r="AB19" s="19">
        <f t="shared" si="2"/>
        <v>0</v>
      </c>
      <c r="AC19" s="19">
        <f t="shared" si="2"/>
        <v>6</v>
      </c>
      <c r="AD19" s="19">
        <f t="shared" si="2"/>
        <v>0</v>
      </c>
      <c r="AE19" s="19">
        <f t="shared" si="2"/>
        <v>1</v>
      </c>
      <c r="AF19" s="19">
        <f t="shared" si="2"/>
        <v>1</v>
      </c>
      <c r="AG19" s="19">
        <f t="shared" si="2"/>
        <v>0</v>
      </c>
      <c r="AH19" s="19">
        <f t="shared" si="2"/>
        <v>1</v>
      </c>
      <c r="AI19" s="19">
        <f t="shared" si="2"/>
        <v>0</v>
      </c>
      <c r="AJ19" s="19">
        <f t="shared" si="2"/>
        <v>1</v>
      </c>
      <c r="AK19" s="1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29" t="s">
        <v>2</v>
      </c>
      <c r="C20" s="33"/>
      <c r="D20" s="34">
        <f>SUM(F19:H19)+((I19-F19-G19)/3)+(E19/3)+(AE19*25)+(AF19*25)+(AG19*15)+(AH19*25)+(AI19*20)+(AJ19*15)+2</f>
        <v>492.66666666666669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6"/>
      <c r="AJ20" s="1"/>
      <c r="AK20" s="1"/>
      <c r="AL20" s="24"/>
      <c r="AM20" s="9"/>
      <c r="AN20" s="9"/>
      <c r="AO20" s="9"/>
      <c r="AP20" s="9"/>
      <c r="AQ20" s="9"/>
    </row>
    <row r="21" spans="1:43" s="10" customFormat="1" ht="15" customHeight="1" x14ac:dyDescent="0.25">
      <c r="A21" s="1"/>
      <c r="B21" s="1"/>
      <c r="C21" s="25"/>
      <c r="D21" s="25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23" t="s">
        <v>15</v>
      </c>
      <c r="C22" s="40"/>
      <c r="D22" s="40"/>
      <c r="E22" s="19" t="s">
        <v>4</v>
      </c>
      <c r="F22" s="19" t="s">
        <v>12</v>
      </c>
      <c r="G22" s="16" t="s">
        <v>13</v>
      </c>
      <c r="H22" s="19" t="s">
        <v>14</v>
      </c>
      <c r="I22" s="19" t="s">
        <v>3</v>
      </c>
      <c r="J22" s="1"/>
      <c r="K22" s="19" t="s">
        <v>23</v>
      </c>
      <c r="L22" s="19" t="s">
        <v>24</v>
      </c>
      <c r="M22" s="19" t="s">
        <v>25</v>
      </c>
      <c r="N22" s="31" t="s">
        <v>36</v>
      </c>
      <c r="O22" s="25"/>
      <c r="P22" s="41" t="s">
        <v>31</v>
      </c>
      <c r="Q22" s="13"/>
      <c r="R22" s="13"/>
      <c r="S22" s="13"/>
      <c r="T22" s="42"/>
      <c r="U22" s="42"/>
      <c r="V22" s="42"/>
      <c r="W22" s="42"/>
      <c r="X22" s="42"/>
      <c r="Y22" s="13"/>
      <c r="Z22" s="13"/>
      <c r="AA22" s="13"/>
      <c r="AB22" s="13"/>
      <c r="AC22" s="42"/>
      <c r="AD22" s="13"/>
      <c r="AE22" s="13"/>
      <c r="AF22" s="13"/>
      <c r="AG22" s="13"/>
      <c r="AH22" s="13"/>
      <c r="AI22" s="13"/>
      <c r="AJ22" s="13"/>
      <c r="AK22" s="43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1" t="s">
        <v>16</v>
      </c>
      <c r="C23" s="13"/>
      <c r="D23" s="44"/>
      <c r="E23" s="27">
        <f>PRODUCT(E19)</f>
        <v>133</v>
      </c>
      <c r="F23" s="27">
        <f>PRODUCT(F19)</f>
        <v>2</v>
      </c>
      <c r="G23" s="27">
        <f>PRODUCT(G19)</f>
        <v>28</v>
      </c>
      <c r="H23" s="27">
        <f>PRODUCT(H19)</f>
        <v>185</v>
      </c>
      <c r="I23" s="27">
        <f>PRODUCT(I19)</f>
        <v>454</v>
      </c>
      <c r="J23" s="1"/>
      <c r="K23" s="45">
        <f>PRODUCT((F23+G23)/E23)</f>
        <v>0.22556390977443608</v>
      </c>
      <c r="L23" s="45">
        <f>PRODUCT(H23/E23)</f>
        <v>1.3909774436090225</v>
      </c>
      <c r="M23" s="45">
        <f>PRODUCT(I23/128)</f>
        <v>3.546875</v>
      </c>
      <c r="N23" s="30">
        <f>PRODUCT(N19)</f>
        <v>0.58693617634769091</v>
      </c>
      <c r="O23" s="25">
        <f>PRODUCT(O19)</f>
        <v>701.95025728987991</v>
      </c>
      <c r="P23" s="46" t="s">
        <v>32</v>
      </c>
      <c r="Q23" s="47"/>
      <c r="R23" s="47"/>
      <c r="S23" s="56" t="s">
        <v>62</v>
      </c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9" t="s">
        <v>37</v>
      </c>
      <c r="AE23" s="48"/>
      <c r="AF23" s="56" t="s">
        <v>63</v>
      </c>
      <c r="AG23" s="48"/>
      <c r="AH23" s="48"/>
      <c r="AI23" s="48"/>
      <c r="AJ23" s="49"/>
      <c r="AK23" s="50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1" t="s">
        <v>17</v>
      </c>
      <c r="C24" s="52"/>
      <c r="D24" s="53"/>
      <c r="E24" s="27"/>
      <c r="F24" s="27"/>
      <c r="G24" s="27"/>
      <c r="H24" s="27"/>
      <c r="I24" s="27"/>
      <c r="J24" s="1"/>
      <c r="K24" s="45"/>
      <c r="L24" s="45"/>
      <c r="M24" s="45"/>
      <c r="N24" s="30"/>
      <c r="O24" s="25"/>
      <c r="P24" s="54" t="s">
        <v>33</v>
      </c>
      <c r="Q24" s="55"/>
      <c r="R24" s="55"/>
      <c r="S24" s="56" t="s">
        <v>64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 t="s">
        <v>65</v>
      </c>
      <c r="AE24" s="56"/>
      <c r="AF24" s="56" t="s">
        <v>66</v>
      </c>
      <c r="AG24" s="56"/>
      <c r="AH24" s="56"/>
      <c r="AI24" s="56"/>
      <c r="AJ24" s="57"/>
      <c r="AK24" s="58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59" t="s">
        <v>18</v>
      </c>
      <c r="C25" s="60"/>
      <c r="D25" s="61"/>
      <c r="E25" s="28">
        <f>PRODUCT(Z19)</f>
        <v>5</v>
      </c>
      <c r="F25" s="28">
        <f>PRODUCT(AA19)</f>
        <v>0</v>
      </c>
      <c r="G25" s="28">
        <f>PRODUCT(AB19)</f>
        <v>0</v>
      </c>
      <c r="H25" s="28">
        <f>PRODUCT(AC19)</f>
        <v>6</v>
      </c>
      <c r="I25" s="28"/>
      <c r="J25" s="1"/>
      <c r="K25" s="62">
        <f>PRODUCT((F25+G25)/E25)</f>
        <v>0</v>
      </c>
      <c r="L25" s="62">
        <f>PRODUCT(H25/E25)</f>
        <v>1.2</v>
      </c>
      <c r="M25" s="62"/>
      <c r="N25" s="63"/>
      <c r="O25" s="25"/>
      <c r="P25" s="54" t="s">
        <v>34</v>
      </c>
      <c r="Q25" s="55"/>
      <c r="R25" s="55"/>
      <c r="S25" s="56" t="s">
        <v>62</v>
      </c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7" t="s">
        <v>37</v>
      </c>
      <c r="AE25" s="56"/>
      <c r="AF25" s="56" t="s">
        <v>63</v>
      </c>
      <c r="AG25" s="56"/>
      <c r="AH25" s="56"/>
      <c r="AI25" s="56"/>
      <c r="AJ25" s="57"/>
      <c r="AK25" s="58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64" t="s">
        <v>19</v>
      </c>
      <c r="C26" s="65"/>
      <c r="D26" s="66"/>
      <c r="E26" s="19">
        <f>SUM(E23:E25)</f>
        <v>138</v>
      </c>
      <c r="F26" s="19">
        <f>SUM(F23:F25)</f>
        <v>2</v>
      </c>
      <c r="G26" s="19">
        <f>SUM(G23:G25)</f>
        <v>28</v>
      </c>
      <c r="H26" s="19">
        <f>SUM(H23:H25)</f>
        <v>191</v>
      </c>
      <c r="I26" s="19">
        <f>SUM(I23:I25)</f>
        <v>454</v>
      </c>
      <c r="J26" s="1"/>
      <c r="K26" s="67">
        <f>PRODUCT((F26+G26)/E26)</f>
        <v>0.21739130434782608</v>
      </c>
      <c r="L26" s="67">
        <f>PRODUCT(H26/E26)</f>
        <v>1.3840579710144927</v>
      </c>
      <c r="M26" s="67">
        <v>3.52</v>
      </c>
      <c r="N26" s="31">
        <v>0.58699999999999997</v>
      </c>
      <c r="O26" s="25">
        <f>SUM(O23:O25)</f>
        <v>701.95025728987991</v>
      </c>
      <c r="P26" s="68" t="s">
        <v>35</v>
      </c>
      <c r="Q26" s="69"/>
      <c r="R26" s="69"/>
      <c r="S26" s="70" t="s">
        <v>90</v>
      </c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1" t="s">
        <v>91</v>
      </c>
      <c r="AE26" s="70"/>
      <c r="AF26" s="70" t="s">
        <v>89</v>
      </c>
      <c r="AG26" s="70"/>
      <c r="AH26" s="70"/>
      <c r="AI26" s="70"/>
      <c r="AJ26" s="71"/>
      <c r="AK26" s="72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38"/>
      <c r="R27" s="1"/>
      <c r="S27" s="1"/>
      <c r="T27" s="25"/>
      <c r="U27" s="25"/>
      <c r="V27" s="73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 t="s">
        <v>38</v>
      </c>
      <c r="C28" s="1"/>
      <c r="D28" s="1" t="s">
        <v>58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59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7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7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7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7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7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7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7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7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7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7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7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s="7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s="7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s="75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25"/>
      <c r="Q51" s="25"/>
      <c r="R51" s="25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s="75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25"/>
      <c r="Q52" s="25"/>
      <c r="R52" s="25"/>
      <c r="S52" s="25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s="75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25"/>
      <c r="Q53" s="25"/>
      <c r="R53" s="25"/>
      <c r="S53" s="25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s="75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25"/>
      <c r="Q54" s="25"/>
      <c r="R54" s="25"/>
      <c r="S54" s="25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s="75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25"/>
      <c r="Q55" s="25"/>
      <c r="R55" s="25"/>
      <c r="S55" s="25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s="75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25"/>
      <c r="Q56" s="25"/>
      <c r="R56" s="25"/>
      <c r="S56" s="25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s="75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s="75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s="75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s="75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s="75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s="75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  <c r="AL62" s="24"/>
      <c r="AM62" s="9"/>
      <c r="AN62" s="9"/>
      <c r="AO62" s="9"/>
      <c r="AP62" s="9"/>
      <c r="AQ62" s="9"/>
    </row>
    <row r="63" spans="1:43" s="75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  <c r="AL63" s="24"/>
      <c r="AM63" s="9"/>
      <c r="AN63" s="9"/>
      <c r="AO63" s="9"/>
      <c r="AP63" s="9"/>
      <c r="AQ63" s="9"/>
    </row>
    <row r="64" spans="1:43" s="75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  <c r="AL64" s="24"/>
      <c r="AM64" s="9"/>
      <c r="AN64" s="9"/>
      <c r="AO64" s="9"/>
      <c r="AP64" s="9"/>
      <c r="AQ64" s="9"/>
    </row>
    <row r="65" spans="1:43" s="75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  <c r="AL65" s="24"/>
      <c r="AM65" s="9"/>
      <c r="AN65" s="9"/>
      <c r="AO65" s="9"/>
      <c r="AP65" s="9"/>
      <c r="AQ65" s="9"/>
    </row>
    <row r="66" spans="1:43" s="7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  <c r="AL66" s="24"/>
      <c r="AM66" s="9"/>
      <c r="AN66" s="9"/>
      <c r="AO66" s="9"/>
      <c r="AP66" s="9"/>
      <c r="AQ66" s="9"/>
    </row>
    <row r="67" spans="1:43" s="75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  <c r="AL67" s="24"/>
      <c r="AM67" s="9"/>
      <c r="AN67" s="9"/>
      <c r="AO67" s="9"/>
      <c r="AP67" s="9"/>
      <c r="AQ67" s="9"/>
    </row>
    <row r="68" spans="1:43" s="75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  <c r="AL68" s="24"/>
      <c r="AM68" s="9"/>
      <c r="AN68" s="9"/>
      <c r="AO68" s="9"/>
      <c r="AP68" s="9"/>
      <c r="AQ68" s="9"/>
    </row>
    <row r="69" spans="1:43" s="75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  <c r="AL69" s="24"/>
      <c r="AM69" s="9"/>
      <c r="AN69" s="9"/>
      <c r="AO69" s="9"/>
      <c r="AP69" s="9"/>
      <c r="AQ69" s="9"/>
    </row>
    <row r="70" spans="1:43" s="75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  <c r="AL70" s="24"/>
      <c r="AM70" s="9"/>
      <c r="AN70" s="9"/>
      <c r="AO70" s="9"/>
      <c r="AP70" s="9"/>
      <c r="AQ70" s="9"/>
    </row>
    <row r="71" spans="1:43" s="75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  <c r="AL71" s="24"/>
      <c r="AM71" s="9"/>
      <c r="AN71" s="9"/>
      <c r="AO71" s="9"/>
      <c r="AP71" s="9"/>
      <c r="AQ71" s="9"/>
    </row>
    <row r="72" spans="1:43" s="75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  <c r="AL72" s="24"/>
      <c r="AM72" s="9"/>
      <c r="AN72" s="9"/>
      <c r="AO72" s="9"/>
      <c r="AP72" s="9"/>
      <c r="AQ72" s="9"/>
    </row>
    <row r="73" spans="1:43" s="75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  <c r="AL73" s="24"/>
      <c r="AM73" s="9"/>
      <c r="AN73" s="9"/>
      <c r="AO73" s="9"/>
      <c r="AP73" s="9"/>
      <c r="AQ73" s="9"/>
    </row>
    <row r="74" spans="1:43" s="75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  <c r="AL74" s="24"/>
      <c r="AM74" s="9"/>
      <c r="AN74" s="9"/>
      <c r="AO74" s="9"/>
      <c r="AP74" s="9"/>
      <c r="AQ74" s="9"/>
    </row>
    <row r="75" spans="1:43" s="75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  <c r="AL75" s="24"/>
      <c r="AM75" s="9"/>
      <c r="AN75" s="9"/>
      <c r="AO75" s="9"/>
      <c r="AP75" s="9"/>
      <c r="AQ75" s="9"/>
    </row>
    <row r="76" spans="1:43" s="75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  <c r="AL76" s="24"/>
      <c r="AM76" s="9"/>
      <c r="AN76" s="9"/>
      <c r="AO76" s="9"/>
      <c r="AP76" s="9"/>
      <c r="AQ76" s="9"/>
    </row>
    <row r="77" spans="1:43" s="75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  <c r="AL77" s="24"/>
      <c r="AM77" s="9"/>
      <c r="AN77" s="9"/>
      <c r="AO77" s="9"/>
      <c r="AP77" s="9"/>
      <c r="AQ77" s="9"/>
    </row>
    <row r="78" spans="1:43" s="75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9"/>
      <c r="AL78" s="24"/>
      <c r="AM78" s="9"/>
      <c r="AN78" s="9"/>
      <c r="AO78" s="9"/>
      <c r="AP78" s="9"/>
      <c r="AQ78" s="9"/>
    </row>
    <row r="79" spans="1:43" s="75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9"/>
      <c r="AL79" s="24"/>
      <c r="AM79" s="9"/>
      <c r="AN79" s="9"/>
      <c r="AO79" s="9"/>
      <c r="AP79" s="9"/>
      <c r="AQ79" s="9"/>
    </row>
    <row r="80" spans="1:43" s="75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9"/>
      <c r="Q80" s="9"/>
      <c r="R80" s="9"/>
      <c r="S80" s="1"/>
      <c r="T80" s="25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9"/>
      <c r="AL80" s="24"/>
      <c r="AM80" s="9"/>
      <c r="AN80" s="9"/>
      <c r="AO80" s="9"/>
      <c r="AP80" s="9"/>
      <c r="AQ80" s="9"/>
    </row>
    <row r="81" spans="1:43" s="75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9"/>
      <c r="Q81" s="9"/>
      <c r="R81" s="9"/>
      <c r="S81" s="1"/>
      <c r="T81" s="25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9"/>
      <c r="AL81" s="24"/>
      <c r="AM81" s="9"/>
      <c r="AN81" s="9"/>
      <c r="AO81" s="9"/>
      <c r="AP81" s="9"/>
      <c r="AQ81" s="9"/>
    </row>
    <row r="82" spans="1:43" s="75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9"/>
      <c r="AL82" s="24"/>
      <c r="AM82" s="9"/>
      <c r="AN82" s="9"/>
      <c r="AO82" s="9"/>
      <c r="AP82" s="9"/>
      <c r="AQ82" s="9"/>
    </row>
    <row r="83" spans="1:43" s="75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9"/>
      <c r="AL83" s="24"/>
      <c r="AM83" s="9"/>
      <c r="AN83" s="9"/>
      <c r="AO83" s="9"/>
      <c r="AP83" s="9"/>
      <c r="AQ83" s="9"/>
    </row>
    <row r="84" spans="1:43" s="75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9"/>
      <c r="Q84" s="9"/>
      <c r="R84" s="9"/>
      <c r="S84" s="1"/>
      <c r="T84" s="25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9"/>
      <c r="AL84" s="24"/>
      <c r="AM84" s="9"/>
      <c r="AN84" s="9"/>
      <c r="AO84" s="9"/>
      <c r="AP84" s="9"/>
      <c r="AQ84" s="9"/>
    </row>
    <row r="85" spans="1:43" s="75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9"/>
      <c r="Q85" s="9"/>
      <c r="R85" s="9"/>
      <c r="S85" s="1"/>
      <c r="T85" s="2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9"/>
      <c r="AL85" s="24"/>
      <c r="AM85" s="9"/>
      <c r="AN85" s="9"/>
      <c r="AO85" s="9"/>
      <c r="AP85" s="9"/>
      <c r="AQ85" s="9"/>
    </row>
    <row r="86" spans="1:43" s="75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9"/>
      <c r="Q86" s="9"/>
      <c r="R86" s="9"/>
      <c r="S86" s="1"/>
      <c r="T86" s="2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9"/>
      <c r="AL86" s="24"/>
      <c r="AM86" s="9"/>
      <c r="AN86" s="9"/>
      <c r="AO86" s="9"/>
      <c r="AP86" s="9"/>
      <c r="AQ86" s="9"/>
    </row>
    <row r="87" spans="1:43" s="75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9"/>
      <c r="Q87" s="9"/>
      <c r="R87" s="9"/>
      <c r="S87" s="87"/>
      <c r="T87" s="37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9"/>
      <c r="AL87" s="24"/>
      <c r="AM87" s="9"/>
      <c r="AN87" s="9"/>
      <c r="AO87" s="9"/>
      <c r="AP87" s="9"/>
      <c r="AQ87" s="9"/>
    </row>
    <row r="88" spans="1:43" s="75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9"/>
      <c r="Q88" s="9"/>
      <c r="R88" s="9"/>
      <c r="S88" s="87"/>
      <c r="T88" s="37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9"/>
      <c r="AL88" s="24"/>
      <c r="AM88" s="9"/>
      <c r="AN88" s="9"/>
      <c r="AO88" s="9"/>
      <c r="AP88" s="9"/>
      <c r="AQ88" s="9"/>
    </row>
    <row r="89" spans="1:43" s="75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9"/>
      <c r="Q89" s="9"/>
      <c r="R89" s="9"/>
      <c r="S89" s="1"/>
      <c r="T89" s="25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9"/>
      <c r="AL89" s="24"/>
      <c r="AM89" s="9"/>
      <c r="AN89" s="9"/>
      <c r="AO89" s="9"/>
      <c r="AP89" s="9"/>
      <c r="AQ89" s="9"/>
    </row>
    <row r="90" spans="1:43" s="75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9"/>
      <c r="Q90" s="9"/>
      <c r="R90" s="9"/>
      <c r="S90" s="1"/>
      <c r="T90" s="25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9"/>
      <c r="AL90" s="24"/>
      <c r="AM90" s="9"/>
      <c r="AN90" s="9"/>
      <c r="AO90" s="9"/>
      <c r="AP90" s="9"/>
      <c r="AQ90" s="9"/>
    </row>
    <row r="91" spans="1:43" s="75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88"/>
      <c r="Q91" s="88"/>
      <c r="R91" s="88"/>
      <c r="S91" s="87"/>
      <c r="T91" s="37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9"/>
      <c r="AL91" s="24"/>
      <c r="AM91" s="9"/>
      <c r="AN91" s="9"/>
      <c r="AO91" s="9"/>
      <c r="AP91" s="9"/>
      <c r="AQ91" s="9"/>
    </row>
    <row r="92" spans="1:43" s="75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88"/>
      <c r="Q92" s="88"/>
      <c r="R92" s="88"/>
      <c r="S92" s="87"/>
      <c r="T92" s="37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9"/>
      <c r="AL92" s="24"/>
      <c r="AM92" s="9"/>
      <c r="AN92" s="9"/>
      <c r="AO92" s="9"/>
      <c r="AP92" s="9"/>
      <c r="AQ92" s="9"/>
    </row>
    <row r="93" spans="1:43" s="75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88"/>
      <c r="Q93" s="88"/>
      <c r="R93" s="88"/>
      <c r="S93" s="87"/>
      <c r="T93" s="37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9"/>
      <c r="AL93" s="24"/>
      <c r="AM93" s="9"/>
      <c r="AN93" s="9"/>
      <c r="AO93" s="9"/>
      <c r="AP93" s="9"/>
      <c r="AQ93" s="9"/>
    </row>
    <row r="94" spans="1:43" s="75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88"/>
      <c r="Q94" s="88"/>
      <c r="R94" s="88"/>
      <c r="S94" s="87"/>
      <c r="T94" s="37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9"/>
      <c r="AL94" s="24"/>
      <c r="AM94" s="9"/>
      <c r="AN94" s="9"/>
      <c r="AO94" s="9"/>
      <c r="AP94" s="9"/>
      <c r="AQ94" s="9"/>
    </row>
    <row r="95" spans="1:43" s="75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88"/>
      <c r="Q95" s="88"/>
      <c r="R95" s="88"/>
      <c r="S95" s="87"/>
      <c r="T95" s="37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9"/>
      <c r="AL95" s="24"/>
      <c r="AM95" s="9"/>
      <c r="AN95" s="9"/>
      <c r="AO95" s="9"/>
      <c r="AP95" s="9"/>
      <c r="AQ95" s="9"/>
    </row>
    <row r="96" spans="1:43" s="75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88"/>
      <c r="Q96" s="88"/>
      <c r="R96" s="88"/>
      <c r="S96" s="87"/>
      <c r="T96" s="37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9"/>
      <c r="AL96" s="24"/>
      <c r="AM96" s="9"/>
      <c r="AN96" s="9"/>
      <c r="AO96" s="9"/>
      <c r="AP96" s="9"/>
      <c r="AQ96" s="9"/>
    </row>
    <row r="97" spans="1:43" s="75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88"/>
      <c r="Q97" s="88"/>
      <c r="R97" s="88"/>
      <c r="S97" s="87"/>
      <c r="T97" s="37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9"/>
      <c r="AL97" s="24"/>
      <c r="AM97" s="9"/>
      <c r="AN97" s="9"/>
      <c r="AO97" s="9"/>
      <c r="AP97" s="9"/>
      <c r="AQ97" s="9"/>
    </row>
    <row r="98" spans="1:43" s="75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88"/>
      <c r="Q98" s="88"/>
      <c r="R98" s="88"/>
      <c r="S98" s="87"/>
      <c r="T98" s="37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9"/>
      <c r="AL98" s="24"/>
      <c r="AM98" s="9"/>
      <c r="AN98" s="9"/>
      <c r="AO98" s="9"/>
      <c r="AP98" s="9"/>
      <c r="AQ98" s="9"/>
    </row>
    <row r="99" spans="1:43" s="75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88"/>
      <c r="Q99" s="88"/>
      <c r="R99" s="88"/>
      <c r="S99" s="87"/>
      <c r="T99" s="37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9"/>
      <c r="AL99" s="24"/>
      <c r="AM99" s="9"/>
      <c r="AN99" s="9"/>
      <c r="AO99" s="9"/>
      <c r="AP99" s="9"/>
      <c r="AQ99" s="9"/>
    </row>
    <row r="100" spans="1:43" s="75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88"/>
      <c r="Q100" s="88"/>
      <c r="R100" s="88"/>
      <c r="S100" s="87"/>
      <c r="T100" s="37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9"/>
      <c r="AL100" s="24"/>
      <c r="AM100" s="9"/>
      <c r="AN100" s="9"/>
      <c r="AO100" s="9"/>
      <c r="AP100" s="9"/>
      <c r="AQ100" s="9"/>
    </row>
    <row r="101" spans="1:43" s="75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88"/>
      <c r="Q101" s="88"/>
      <c r="R101" s="88"/>
      <c r="S101" s="87"/>
      <c r="T101" s="37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39"/>
      <c r="AL101" s="24"/>
      <c r="AM101" s="9"/>
      <c r="AN101" s="9"/>
      <c r="AO101" s="9"/>
      <c r="AP101" s="9"/>
      <c r="AQ101" s="9"/>
    </row>
    <row r="102" spans="1:43" s="75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88"/>
      <c r="Q102" s="88"/>
      <c r="R102" s="88"/>
      <c r="S102" s="87"/>
      <c r="T102" s="37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39"/>
      <c r="AL102" s="24"/>
      <c r="AM102" s="9"/>
      <c r="AN102" s="9"/>
      <c r="AO102" s="9"/>
      <c r="AP102" s="9"/>
      <c r="AQ102" s="9"/>
    </row>
    <row r="103" spans="1:43" s="75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88"/>
      <c r="Q103" s="88"/>
      <c r="R103" s="88"/>
      <c r="S103" s="87"/>
      <c r="T103" s="37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39"/>
      <c r="AL103" s="24"/>
      <c r="AM103" s="9"/>
      <c r="AN103" s="9"/>
      <c r="AO103" s="9"/>
      <c r="AP103" s="9"/>
      <c r="AQ103" s="9"/>
    </row>
    <row r="104" spans="1:43" s="75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88"/>
      <c r="Q104" s="88"/>
      <c r="R104" s="88"/>
      <c r="S104" s="87"/>
      <c r="T104" s="37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39"/>
      <c r="AL104" s="24"/>
      <c r="AM104" s="9"/>
      <c r="AN104" s="9"/>
      <c r="AO104" s="9"/>
      <c r="AP104" s="9"/>
      <c r="AQ104" s="9"/>
    </row>
    <row r="105" spans="1:43" s="75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88"/>
      <c r="Q105" s="88"/>
      <c r="R105" s="88"/>
      <c r="S105" s="87"/>
      <c r="T105" s="37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39"/>
      <c r="AL105" s="24"/>
      <c r="AM105" s="9"/>
      <c r="AN105" s="9"/>
      <c r="AO105" s="9"/>
      <c r="AP105" s="9"/>
      <c r="AQ105" s="9"/>
    </row>
    <row r="106" spans="1:43" s="75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88"/>
      <c r="Q106" s="88"/>
      <c r="R106" s="88"/>
      <c r="S106" s="87"/>
      <c r="T106" s="37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39"/>
      <c r="AL106" s="24"/>
      <c r="AM106" s="9"/>
      <c r="AN106" s="9"/>
      <c r="AO106" s="9"/>
      <c r="AP106" s="9"/>
      <c r="AQ106" s="9"/>
    </row>
    <row r="107" spans="1:43" s="75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88"/>
      <c r="Q107" s="88"/>
      <c r="R107" s="88"/>
      <c r="S107" s="87"/>
      <c r="T107" s="37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39"/>
      <c r="AL107" s="24"/>
      <c r="AM107" s="9"/>
      <c r="AN107" s="9"/>
      <c r="AO107" s="9"/>
      <c r="AP107" s="9"/>
      <c r="AQ107" s="9"/>
    </row>
    <row r="108" spans="1:43" s="75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88"/>
      <c r="Q108" s="88"/>
      <c r="R108" s="88"/>
      <c r="S108" s="87"/>
      <c r="T108" s="37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39"/>
      <c r="AL108" s="24"/>
      <c r="AM108" s="9"/>
      <c r="AN108" s="9"/>
      <c r="AO108" s="9"/>
      <c r="AP108" s="9"/>
      <c r="AQ108" s="9"/>
    </row>
    <row r="109" spans="1:43" s="75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88"/>
      <c r="Q109" s="88"/>
      <c r="R109" s="88"/>
      <c r="S109" s="87"/>
      <c r="T109" s="37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39"/>
      <c r="AL109" s="24"/>
      <c r="AM109" s="9"/>
      <c r="AN109" s="9"/>
      <c r="AO109" s="9"/>
      <c r="AP109" s="9"/>
      <c r="AQ109" s="9"/>
    </row>
    <row r="110" spans="1:43" s="75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88"/>
      <c r="Q110" s="88"/>
      <c r="R110" s="88"/>
      <c r="S110" s="87"/>
      <c r="T110" s="37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39"/>
      <c r="AL110" s="24"/>
      <c r="AM110" s="9"/>
      <c r="AN110" s="9"/>
      <c r="AO110" s="9"/>
      <c r="AP110" s="9"/>
      <c r="AQ110" s="9"/>
    </row>
    <row r="111" spans="1:43" s="75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88"/>
      <c r="Q111" s="88"/>
      <c r="R111" s="88"/>
      <c r="S111" s="87"/>
      <c r="T111" s="37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39"/>
      <c r="AL111" s="24"/>
      <c r="AM111" s="9"/>
      <c r="AN111" s="9"/>
      <c r="AO111" s="9"/>
      <c r="AP111" s="9"/>
      <c r="AQ111" s="9"/>
    </row>
    <row r="112" spans="1:43" s="75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88"/>
      <c r="Q112" s="88"/>
      <c r="R112" s="88"/>
      <c r="S112" s="87"/>
      <c r="T112" s="37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39"/>
      <c r="AL112" s="24"/>
      <c r="AM112" s="9"/>
      <c r="AN112" s="9"/>
      <c r="AO112" s="9"/>
      <c r="AP112" s="9"/>
      <c r="AQ112" s="9"/>
    </row>
    <row r="113" spans="1:43" s="75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88"/>
      <c r="Q113" s="88"/>
      <c r="R113" s="88"/>
      <c r="S113" s="87"/>
      <c r="T113" s="37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39"/>
      <c r="AL113" s="24"/>
      <c r="AM113" s="9"/>
      <c r="AN113" s="9"/>
      <c r="AO113" s="9"/>
      <c r="AP113" s="9"/>
      <c r="AQ113" s="9"/>
    </row>
    <row r="114" spans="1:43" s="75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88"/>
      <c r="Q114" s="88"/>
      <c r="R114" s="88"/>
      <c r="S114" s="87"/>
      <c r="T114" s="37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39"/>
      <c r="AL114" s="24"/>
      <c r="AM114" s="9"/>
      <c r="AN114" s="9"/>
      <c r="AO114" s="9"/>
      <c r="AP114" s="9"/>
      <c r="AQ114" s="9"/>
    </row>
    <row r="115" spans="1:43" s="75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88"/>
      <c r="Q115" s="88"/>
      <c r="R115" s="88"/>
      <c r="S115" s="87"/>
      <c r="T115" s="37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39"/>
      <c r="AL115" s="24"/>
      <c r="AM115" s="9"/>
      <c r="AN115" s="9"/>
      <c r="AO115" s="9"/>
      <c r="AP115" s="9"/>
      <c r="AQ115" s="9"/>
    </row>
    <row r="116" spans="1:43" s="75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88"/>
      <c r="Q116" s="88"/>
      <c r="R116" s="88"/>
      <c r="S116" s="87"/>
      <c r="T116" s="37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39"/>
      <c r="AL116" s="24"/>
      <c r="AM116" s="9"/>
      <c r="AN116" s="9"/>
      <c r="AO116" s="9"/>
      <c r="AP116" s="9"/>
      <c r="AQ116" s="9"/>
    </row>
    <row r="117" spans="1:43" s="75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88"/>
      <c r="Q117" s="88"/>
      <c r="R117" s="88"/>
      <c r="S117" s="87"/>
      <c r="T117" s="37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39"/>
      <c r="AL117" s="24"/>
      <c r="AM117" s="9"/>
      <c r="AN117" s="9"/>
      <c r="AO117" s="9"/>
      <c r="AP117" s="9"/>
      <c r="AQ117" s="9"/>
    </row>
    <row r="118" spans="1:43" s="75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88"/>
      <c r="Q118" s="88"/>
      <c r="R118" s="88"/>
      <c r="S118" s="87"/>
      <c r="T118" s="37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39"/>
      <c r="AL118" s="24"/>
      <c r="AM118" s="9"/>
      <c r="AN118" s="9"/>
      <c r="AO118" s="9"/>
      <c r="AP118" s="9"/>
      <c r="AQ118" s="9"/>
    </row>
    <row r="119" spans="1:43" s="75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88"/>
      <c r="Q119" s="88"/>
      <c r="R119" s="88"/>
      <c r="S119" s="87"/>
      <c r="T119" s="37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39"/>
      <c r="AL119" s="24"/>
      <c r="AM119" s="9"/>
      <c r="AN119" s="9"/>
      <c r="AO119" s="9"/>
      <c r="AP119" s="9"/>
      <c r="AQ119" s="9"/>
    </row>
    <row r="120" spans="1:43" s="75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88"/>
      <c r="Q120" s="88"/>
      <c r="R120" s="88"/>
      <c r="S120" s="87"/>
      <c r="T120" s="37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39"/>
      <c r="AL120" s="24"/>
      <c r="AM120" s="9"/>
      <c r="AN120" s="9"/>
      <c r="AO120" s="9"/>
      <c r="AP120" s="9"/>
      <c r="AQ120" s="9"/>
    </row>
    <row r="121" spans="1:43" s="75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88"/>
      <c r="Q121" s="88"/>
      <c r="R121" s="88"/>
      <c r="S121" s="87"/>
      <c r="T121" s="37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39"/>
      <c r="AL121" s="24"/>
      <c r="AM121" s="9"/>
      <c r="AN121" s="9"/>
      <c r="AO121" s="9"/>
      <c r="AP121" s="9"/>
      <c r="AQ121" s="9"/>
    </row>
    <row r="122" spans="1:43" s="75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88"/>
      <c r="Q122" s="88"/>
      <c r="R122" s="88"/>
      <c r="S122" s="87"/>
      <c r="T122" s="37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39"/>
      <c r="AL122" s="24"/>
      <c r="AM122" s="9"/>
      <c r="AN122" s="9"/>
      <c r="AO122" s="9"/>
      <c r="AP122" s="9"/>
      <c r="AQ122" s="9"/>
    </row>
    <row r="123" spans="1:43" s="75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88"/>
      <c r="Q123" s="88"/>
      <c r="R123" s="88"/>
      <c r="S123" s="87"/>
      <c r="T123" s="37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39"/>
      <c r="AL123" s="24"/>
      <c r="AM123" s="9"/>
      <c r="AN123" s="9"/>
      <c r="AO123" s="9"/>
      <c r="AP123" s="9"/>
      <c r="AQ123" s="9"/>
    </row>
    <row r="124" spans="1:43" s="75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88"/>
      <c r="Q124" s="88"/>
      <c r="R124" s="88"/>
      <c r="S124" s="87"/>
      <c r="T124" s="37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39"/>
      <c r="AL124" s="24"/>
      <c r="AM124" s="9"/>
      <c r="AN124" s="9"/>
      <c r="AO124" s="9"/>
      <c r="AP124" s="9"/>
      <c r="AQ124" s="9"/>
    </row>
    <row r="125" spans="1:43" s="75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88"/>
      <c r="Q125" s="88"/>
      <c r="R125" s="88"/>
      <c r="S125" s="87"/>
      <c r="T125" s="37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39"/>
      <c r="AL125" s="24"/>
      <c r="AM125" s="9"/>
      <c r="AN125" s="9"/>
      <c r="AO125" s="9"/>
      <c r="AP125" s="9"/>
      <c r="AQ125" s="9"/>
    </row>
    <row r="126" spans="1:43" s="75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88"/>
      <c r="Q126" s="88"/>
      <c r="R126" s="88"/>
      <c r="S126" s="87"/>
      <c r="T126" s="37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39"/>
      <c r="AL126" s="24"/>
      <c r="AM126" s="9"/>
      <c r="AN126" s="9"/>
      <c r="AO126" s="9"/>
      <c r="AP126" s="9"/>
      <c r="AQ126" s="9"/>
    </row>
    <row r="127" spans="1:43" s="75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88"/>
      <c r="Q127" s="88"/>
      <c r="R127" s="88"/>
      <c r="S127" s="87"/>
      <c r="T127" s="37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39"/>
      <c r="AL127" s="24"/>
      <c r="AM127" s="9"/>
      <c r="AN127" s="9"/>
      <c r="AO127" s="9"/>
      <c r="AP127" s="9"/>
      <c r="AQ127" s="9"/>
    </row>
    <row r="128" spans="1:43" s="75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88"/>
      <c r="Q128" s="88"/>
      <c r="R128" s="88"/>
      <c r="S128" s="87"/>
      <c r="T128" s="37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39"/>
      <c r="AL128" s="24"/>
      <c r="AM128" s="9"/>
      <c r="AN128" s="9"/>
      <c r="AO128" s="9"/>
      <c r="AP128" s="9"/>
      <c r="AQ128" s="9"/>
    </row>
    <row r="129" spans="1:43" s="75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88"/>
      <c r="Q129" s="88"/>
      <c r="R129" s="88"/>
      <c r="S129" s="87"/>
      <c r="T129" s="37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39"/>
      <c r="AL129" s="24"/>
      <c r="AM129" s="9"/>
      <c r="AN129" s="9"/>
      <c r="AO129" s="9"/>
      <c r="AP129" s="9"/>
      <c r="AQ129" s="9"/>
    </row>
    <row r="130" spans="1:43" s="75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88"/>
      <c r="Q130" s="88"/>
      <c r="R130" s="88"/>
      <c r="S130" s="87"/>
      <c r="T130" s="37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39"/>
      <c r="AL130" s="24"/>
      <c r="AM130" s="9"/>
      <c r="AN130" s="9"/>
      <c r="AO130" s="9"/>
      <c r="AP130" s="9"/>
      <c r="AQ130" s="9"/>
    </row>
    <row r="131" spans="1:43" s="75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88"/>
      <c r="Q131" s="88"/>
      <c r="R131" s="88"/>
      <c r="S131" s="87"/>
      <c r="T131" s="37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39"/>
      <c r="AL131" s="24"/>
      <c r="AM131" s="9"/>
      <c r="AN131" s="9"/>
      <c r="AO131" s="9"/>
      <c r="AP131" s="9"/>
      <c r="AQ131" s="9"/>
    </row>
    <row r="132" spans="1:43" s="75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88"/>
      <c r="Q132" s="88"/>
      <c r="R132" s="88"/>
      <c r="S132" s="87"/>
      <c r="T132" s="37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39"/>
      <c r="AL132" s="24"/>
      <c r="AM132" s="9"/>
      <c r="AN132" s="9"/>
      <c r="AO132" s="9"/>
      <c r="AP132" s="9"/>
      <c r="AQ132" s="9"/>
    </row>
    <row r="133" spans="1:43" s="75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88"/>
      <c r="Q133" s="88"/>
      <c r="R133" s="88"/>
      <c r="S133" s="87"/>
      <c r="T133" s="37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39"/>
      <c r="AL133" s="24"/>
      <c r="AM133" s="9"/>
      <c r="AN133" s="9"/>
      <c r="AO133" s="9"/>
      <c r="AP133" s="9"/>
      <c r="AQ133" s="9"/>
    </row>
    <row r="134" spans="1:43" s="75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88"/>
      <c r="Q134" s="88"/>
      <c r="R134" s="88"/>
      <c r="S134" s="87"/>
      <c r="T134" s="37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39"/>
      <c r="AL134" s="24"/>
      <c r="AM134" s="9"/>
      <c r="AN134" s="9"/>
      <c r="AO134" s="9"/>
      <c r="AP134" s="9"/>
      <c r="AQ134" s="9"/>
    </row>
    <row r="135" spans="1:43" s="75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88"/>
      <c r="Q135" s="88"/>
      <c r="R135" s="88"/>
      <c r="S135" s="87"/>
      <c r="T135" s="37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39"/>
      <c r="AL135" s="24"/>
      <c r="AM135" s="9"/>
      <c r="AN135" s="9"/>
      <c r="AO135" s="9"/>
      <c r="AP135" s="9"/>
      <c r="AQ135" s="9"/>
    </row>
    <row r="136" spans="1:43" s="75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88"/>
      <c r="Q136" s="88"/>
      <c r="R136" s="88"/>
      <c r="S136" s="87"/>
      <c r="T136" s="37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39"/>
      <c r="AL136" s="24"/>
      <c r="AM136" s="9"/>
      <c r="AN136" s="9"/>
      <c r="AO136" s="9"/>
      <c r="AP136" s="9"/>
      <c r="AQ136" s="9"/>
    </row>
    <row r="137" spans="1:43" s="75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88"/>
      <c r="Q137" s="88"/>
      <c r="R137" s="88"/>
      <c r="S137" s="87"/>
      <c r="T137" s="37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39"/>
      <c r="AL137" s="24"/>
      <c r="AM137" s="9"/>
      <c r="AN137" s="9"/>
      <c r="AO137" s="9"/>
      <c r="AP137" s="9"/>
      <c r="AQ137" s="9"/>
    </row>
    <row r="138" spans="1:43" s="75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88"/>
      <c r="Q138" s="88"/>
      <c r="R138" s="88"/>
      <c r="S138" s="87"/>
      <c r="T138" s="37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39"/>
      <c r="AL138" s="24"/>
      <c r="AM138" s="9"/>
      <c r="AN138" s="9"/>
      <c r="AO138" s="9"/>
      <c r="AP138" s="9"/>
      <c r="AQ138" s="9"/>
    </row>
    <row r="139" spans="1:43" s="75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88"/>
      <c r="Q139" s="88"/>
      <c r="R139" s="88"/>
      <c r="S139" s="87"/>
      <c r="T139" s="37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39"/>
      <c r="AL139" s="24"/>
      <c r="AM139" s="9"/>
      <c r="AN139" s="9"/>
      <c r="AO139" s="9"/>
      <c r="AP139" s="9"/>
      <c r="AQ139" s="9"/>
    </row>
    <row r="140" spans="1:43" s="75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88"/>
      <c r="Q140" s="88"/>
      <c r="R140" s="88"/>
      <c r="S140" s="87"/>
      <c r="T140" s="37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39"/>
      <c r="AL140" s="24"/>
      <c r="AM140" s="9"/>
      <c r="AN140" s="9"/>
      <c r="AO140" s="9"/>
      <c r="AP140" s="9"/>
      <c r="AQ140" s="9"/>
    </row>
    <row r="141" spans="1:43" s="75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88"/>
      <c r="Q141" s="88"/>
      <c r="R141" s="88"/>
      <c r="S141" s="87"/>
      <c r="T141" s="37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39"/>
      <c r="AL141" s="24"/>
      <c r="AM141" s="9"/>
      <c r="AN141" s="9"/>
      <c r="AO141" s="9"/>
      <c r="AP141" s="9"/>
      <c r="AQ141" s="9"/>
    </row>
    <row r="142" spans="1:43" s="75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88"/>
      <c r="Q142" s="88"/>
      <c r="R142" s="88"/>
      <c r="S142" s="87"/>
      <c r="T142" s="37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39"/>
      <c r="AL142" s="24"/>
      <c r="AM142" s="9"/>
      <c r="AN142" s="9"/>
      <c r="AO142" s="9"/>
      <c r="AP142" s="9"/>
      <c r="AQ142" s="9"/>
    </row>
    <row r="143" spans="1:43" s="75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88"/>
      <c r="Q143" s="88"/>
      <c r="R143" s="88"/>
      <c r="S143" s="87"/>
      <c r="T143" s="37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39"/>
      <c r="AL143" s="24"/>
      <c r="AM143" s="9"/>
      <c r="AN143" s="9"/>
      <c r="AO143" s="9"/>
      <c r="AP143" s="9"/>
      <c r="AQ143" s="9"/>
    </row>
    <row r="144" spans="1:43" s="75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88"/>
      <c r="Q144" s="88"/>
      <c r="R144" s="88"/>
      <c r="S144" s="87"/>
      <c r="T144" s="37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39"/>
      <c r="AL144" s="24"/>
      <c r="AM144" s="9"/>
      <c r="AN144" s="9"/>
      <c r="AO144" s="9"/>
      <c r="AP144" s="9"/>
      <c r="AQ144" s="9"/>
    </row>
    <row r="145" spans="1:43" s="75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88"/>
      <c r="Q145" s="88"/>
      <c r="R145" s="88"/>
      <c r="S145" s="87"/>
      <c r="T145" s="37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39"/>
      <c r="AL145" s="24"/>
      <c r="AM145" s="9"/>
      <c r="AN145" s="9"/>
      <c r="AO145" s="9"/>
      <c r="AP145" s="9"/>
      <c r="AQ145" s="9"/>
    </row>
    <row r="146" spans="1:43" s="75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88"/>
      <c r="Q146" s="88"/>
      <c r="R146" s="88"/>
      <c r="S146" s="87"/>
      <c r="T146" s="37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39"/>
      <c r="AL146" s="24"/>
      <c r="AM146" s="9"/>
      <c r="AN146" s="9"/>
      <c r="AO146" s="9"/>
      <c r="AP146" s="9"/>
      <c r="AQ146" s="9"/>
    </row>
    <row r="147" spans="1:43" s="75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88"/>
      <c r="Q147" s="88"/>
      <c r="R147" s="88"/>
      <c r="S147" s="87"/>
      <c r="T147" s="37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39"/>
      <c r="AL147" s="24"/>
      <c r="AM147" s="9"/>
      <c r="AN147" s="9"/>
      <c r="AO147" s="9"/>
      <c r="AP147" s="9"/>
      <c r="AQ147" s="9"/>
    </row>
    <row r="148" spans="1:43" s="75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88"/>
      <c r="Q148" s="88"/>
      <c r="R148" s="88"/>
      <c r="S148" s="87"/>
      <c r="T148" s="37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39"/>
      <c r="AL148" s="24"/>
      <c r="AM148" s="9"/>
      <c r="AN148" s="9"/>
      <c r="AO148" s="9"/>
      <c r="AP148" s="9"/>
      <c r="AQ148" s="9"/>
    </row>
    <row r="149" spans="1:43" s="75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88"/>
      <c r="Q149" s="88"/>
      <c r="R149" s="88"/>
      <c r="S149" s="87"/>
      <c r="T149" s="37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39"/>
      <c r="AL149" s="24"/>
      <c r="AM149" s="9"/>
      <c r="AN149" s="9"/>
      <c r="AO149" s="9"/>
      <c r="AP149" s="9"/>
      <c r="AQ149" s="9"/>
    </row>
    <row r="150" spans="1:43" s="75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88"/>
      <c r="Q150" s="88"/>
      <c r="R150" s="88"/>
      <c r="S150" s="87"/>
      <c r="T150" s="37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39"/>
      <c r="AL150" s="24"/>
      <c r="AM150" s="9"/>
      <c r="AN150" s="9"/>
      <c r="AO150" s="9"/>
      <c r="AP150" s="9"/>
      <c r="AQ150" s="9"/>
    </row>
    <row r="151" spans="1:43" s="75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88"/>
      <c r="Q151" s="88"/>
      <c r="R151" s="88"/>
      <c r="S151" s="87"/>
      <c r="T151" s="37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39"/>
      <c r="AL151" s="24"/>
      <c r="AM151" s="9"/>
      <c r="AN151" s="9"/>
      <c r="AO151" s="9"/>
      <c r="AP151" s="9"/>
      <c r="AQ151" s="9"/>
    </row>
    <row r="152" spans="1:43" s="75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88"/>
      <c r="Q152" s="88"/>
      <c r="R152" s="88"/>
      <c r="S152" s="87"/>
      <c r="T152" s="37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39"/>
      <c r="AL152" s="24"/>
      <c r="AM152" s="9"/>
      <c r="AN152" s="9"/>
      <c r="AO152" s="9"/>
      <c r="AP152" s="9"/>
      <c r="AQ152" s="9"/>
    </row>
    <row r="153" spans="1:43" s="75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88"/>
      <c r="Q153" s="88"/>
      <c r="R153" s="88"/>
      <c r="S153" s="87"/>
      <c r="T153" s="37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39"/>
      <c r="AL153" s="24"/>
      <c r="AM153" s="9"/>
      <c r="AN153" s="9"/>
      <c r="AO153" s="9"/>
      <c r="AP153" s="9"/>
      <c r="AQ153" s="9"/>
    </row>
    <row r="154" spans="1:43" s="75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88"/>
      <c r="Q154" s="88"/>
      <c r="R154" s="88"/>
      <c r="S154" s="87"/>
      <c r="T154" s="37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39"/>
      <c r="AL154" s="24"/>
      <c r="AM154" s="9"/>
      <c r="AN154" s="9"/>
      <c r="AO154" s="9"/>
      <c r="AP154" s="9"/>
      <c r="AQ154" s="9"/>
    </row>
    <row r="155" spans="1:43" s="75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5"/>
      <c r="P155" s="88"/>
      <c r="Q155" s="88"/>
      <c r="R155" s="88"/>
      <c r="S155" s="87"/>
      <c r="T155" s="37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39"/>
      <c r="AL155" s="24"/>
      <c r="AM155" s="9"/>
      <c r="AN155" s="9"/>
      <c r="AO155" s="9"/>
      <c r="AP155" s="9"/>
      <c r="AQ155" s="9"/>
    </row>
    <row r="156" spans="1:43" s="75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5"/>
      <c r="P156" s="88"/>
      <c r="Q156" s="88"/>
      <c r="R156" s="88"/>
      <c r="S156" s="87"/>
      <c r="T156" s="37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39"/>
      <c r="AL156" s="24"/>
      <c r="AM156" s="9"/>
      <c r="AN156" s="9"/>
      <c r="AO156" s="9"/>
      <c r="AP156" s="9"/>
      <c r="AQ156" s="9"/>
    </row>
    <row r="157" spans="1:43" s="75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5"/>
      <c r="P157" s="88"/>
      <c r="Q157" s="88"/>
      <c r="R157" s="88"/>
      <c r="S157" s="87"/>
      <c r="T157" s="37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39"/>
      <c r="AL157" s="24"/>
      <c r="AM157" s="9"/>
      <c r="AN157" s="9"/>
      <c r="AO157" s="9"/>
      <c r="AP157" s="9"/>
      <c r="AQ157" s="9"/>
    </row>
    <row r="158" spans="1:43" s="75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5"/>
      <c r="P158" s="88"/>
      <c r="Q158" s="88"/>
      <c r="R158" s="88"/>
      <c r="S158" s="87"/>
      <c r="T158" s="37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39"/>
      <c r="AL158" s="24"/>
      <c r="AM158" s="9"/>
      <c r="AN158" s="9"/>
      <c r="AO158" s="9"/>
      <c r="AP158" s="9"/>
      <c r="AQ158" s="9"/>
    </row>
    <row r="159" spans="1:43" s="75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5"/>
      <c r="P159" s="88"/>
      <c r="Q159" s="88"/>
      <c r="R159" s="88"/>
      <c r="S159" s="87"/>
      <c r="T159" s="37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39"/>
      <c r="AL159" s="24"/>
      <c r="AM159" s="9"/>
      <c r="AN159" s="9"/>
      <c r="AO159" s="9"/>
      <c r="AP159" s="9"/>
      <c r="AQ159" s="9"/>
    </row>
    <row r="160" spans="1:43" s="75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5"/>
      <c r="P160" s="88"/>
      <c r="Q160" s="88"/>
      <c r="R160" s="88"/>
      <c r="S160" s="87"/>
      <c r="T160" s="37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39"/>
      <c r="AL160" s="24"/>
      <c r="AM160" s="9"/>
      <c r="AN160" s="9"/>
      <c r="AO160" s="9"/>
      <c r="AP160" s="9"/>
      <c r="AQ160" s="9"/>
    </row>
    <row r="161" spans="1:43" s="75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5"/>
      <c r="P161" s="88"/>
      <c r="Q161" s="88"/>
      <c r="R161" s="88"/>
      <c r="S161" s="87"/>
      <c r="T161" s="37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39"/>
      <c r="AL161" s="24"/>
      <c r="AM161" s="9"/>
      <c r="AN161" s="9"/>
      <c r="AO161" s="9"/>
      <c r="AP161" s="9"/>
      <c r="AQ161" s="9"/>
    </row>
    <row r="162" spans="1:43" s="75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5"/>
      <c r="P162" s="88"/>
      <c r="Q162" s="88"/>
      <c r="R162" s="88"/>
      <c r="S162" s="87"/>
      <c r="T162" s="37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39"/>
      <c r="AL162" s="24"/>
      <c r="AM162" s="9"/>
      <c r="AN162" s="9"/>
      <c r="AO162" s="9"/>
      <c r="AP162" s="9"/>
      <c r="AQ162" s="9"/>
    </row>
    <row r="163" spans="1:43" s="75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5"/>
      <c r="P163" s="88"/>
      <c r="Q163" s="88"/>
      <c r="R163" s="88"/>
      <c r="S163" s="87"/>
      <c r="T163" s="37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39"/>
      <c r="AL163" s="24"/>
      <c r="AM163" s="9"/>
      <c r="AN163" s="9"/>
      <c r="AO163" s="9"/>
      <c r="AP163" s="9"/>
      <c r="AQ163" s="9"/>
    </row>
    <row r="164" spans="1:43" s="75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5"/>
      <c r="P164" s="88"/>
      <c r="Q164" s="88"/>
      <c r="R164" s="88"/>
      <c r="S164" s="87"/>
      <c r="T164" s="37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39"/>
      <c r="AL164" s="24"/>
      <c r="AM164" s="9"/>
      <c r="AN164" s="9"/>
      <c r="AO164" s="9"/>
      <c r="AP164" s="9"/>
      <c r="AQ164" s="9"/>
    </row>
    <row r="165" spans="1:43" s="75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5"/>
      <c r="P165" s="88"/>
      <c r="Q165" s="88"/>
      <c r="R165" s="88"/>
      <c r="S165" s="87"/>
      <c r="T165" s="37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39"/>
      <c r="AL165" s="24"/>
      <c r="AM165" s="9"/>
      <c r="AN165" s="9"/>
      <c r="AO165" s="9"/>
      <c r="AP165" s="9"/>
      <c r="AQ165" s="9"/>
    </row>
    <row r="166" spans="1:43" s="75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5"/>
      <c r="P166" s="88"/>
      <c r="Q166" s="88"/>
      <c r="R166" s="88"/>
      <c r="S166" s="87"/>
      <c r="T166" s="37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39"/>
      <c r="AL166" s="24"/>
      <c r="AM166" s="9"/>
      <c r="AN166" s="9"/>
      <c r="AO166" s="9"/>
      <c r="AP166" s="9"/>
      <c r="AQ166" s="9"/>
    </row>
    <row r="167" spans="1:43" s="75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5"/>
      <c r="P167" s="88"/>
      <c r="Q167" s="88"/>
      <c r="R167" s="88"/>
      <c r="S167" s="87"/>
      <c r="T167" s="37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39"/>
      <c r="AL167" s="24"/>
      <c r="AM167" s="9"/>
      <c r="AN167" s="9"/>
      <c r="AO167" s="9"/>
      <c r="AP167" s="9"/>
      <c r="AQ167" s="9"/>
    </row>
    <row r="168" spans="1:43" s="75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5"/>
      <c r="P168" s="88"/>
      <c r="Q168" s="88"/>
      <c r="R168" s="88"/>
      <c r="S168" s="87"/>
      <c r="T168" s="37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39"/>
      <c r="AL168" s="24"/>
      <c r="AM168" s="9"/>
      <c r="AN168" s="9"/>
      <c r="AO168" s="9"/>
      <c r="AP168" s="9"/>
      <c r="AQ168" s="9"/>
    </row>
    <row r="169" spans="1:43" s="75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5"/>
      <c r="P169" s="88"/>
      <c r="Q169" s="88"/>
      <c r="R169" s="88"/>
      <c r="S169" s="87"/>
      <c r="T169" s="37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39"/>
      <c r="AL169" s="24"/>
      <c r="AM169" s="9"/>
      <c r="AN169" s="9"/>
      <c r="AO169" s="9"/>
      <c r="AP169" s="9"/>
      <c r="AQ169" s="9"/>
    </row>
    <row r="170" spans="1:43" s="75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5"/>
      <c r="P170" s="88"/>
      <c r="Q170" s="88"/>
      <c r="R170" s="88"/>
      <c r="S170" s="87"/>
      <c r="T170" s="37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39"/>
      <c r="AL170" s="24"/>
      <c r="AM170" s="9"/>
      <c r="AN170" s="9"/>
      <c r="AO170" s="9"/>
      <c r="AP170" s="9"/>
      <c r="AQ170" s="9"/>
    </row>
    <row r="171" spans="1:43" s="75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5"/>
      <c r="P171" s="88"/>
      <c r="Q171" s="88"/>
      <c r="R171" s="88"/>
      <c r="S171" s="87"/>
      <c r="T171" s="37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39"/>
      <c r="AL171" s="24"/>
      <c r="AM171" s="9"/>
      <c r="AN171" s="9"/>
      <c r="AO171" s="9"/>
      <c r="AP171" s="9"/>
      <c r="AQ171" s="9"/>
    </row>
    <row r="172" spans="1:43" s="75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5"/>
      <c r="P172" s="88"/>
      <c r="Q172" s="88"/>
      <c r="R172" s="88"/>
      <c r="S172" s="87"/>
      <c r="T172" s="37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39"/>
      <c r="AL172" s="24"/>
      <c r="AM172" s="9"/>
      <c r="AN172" s="9"/>
      <c r="AO172" s="9"/>
      <c r="AP172" s="9"/>
      <c r="AQ172" s="9"/>
    </row>
    <row r="173" spans="1:43" s="75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5"/>
      <c r="P173" s="88"/>
      <c r="Q173" s="88"/>
      <c r="R173" s="88"/>
      <c r="S173" s="87"/>
      <c r="T173" s="37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39"/>
      <c r="AL173" s="24"/>
      <c r="AM173" s="9"/>
      <c r="AN173" s="9"/>
      <c r="AO173" s="9"/>
      <c r="AP173" s="9"/>
      <c r="AQ173" s="9"/>
    </row>
    <row r="174" spans="1:43" s="75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5"/>
      <c r="P174" s="88"/>
      <c r="Q174" s="88"/>
      <c r="R174" s="88"/>
      <c r="S174" s="87"/>
      <c r="T174" s="37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39"/>
      <c r="AL174" s="24"/>
      <c r="AM174" s="9"/>
      <c r="AN174" s="9"/>
      <c r="AO174" s="9"/>
      <c r="AP174" s="9"/>
      <c r="AQ174" s="9"/>
    </row>
    <row r="175" spans="1:43" s="75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5"/>
      <c r="P175" s="88"/>
      <c r="Q175" s="88"/>
      <c r="R175" s="88"/>
      <c r="S175" s="87"/>
      <c r="T175" s="37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39"/>
      <c r="AL175" s="24"/>
      <c r="AM175" s="9"/>
      <c r="AN175" s="9"/>
      <c r="AO175" s="9"/>
      <c r="AP175" s="9"/>
      <c r="AQ175" s="9"/>
    </row>
    <row r="176" spans="1:43" s="75" customFormat="1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5"/>
      <c r="P176" s="88"/>
      <c r="Q176" s="88"/>
      <c r="R176" s="88"/>
      <c r="S176" s="87"/>
      <c r="T176" s="37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39"/>
      <c r="AL176" s="24"/>
      <c r="AM176" s="9"/>
      <c r="AN176" s="9"/>
      <c r="AO176" s="9"/>
      <c r="AP176" s="9"/>
      <c r="AQ176" s="9"/>
    </row>
    <row r="177" spans="1:43" s="75" customFormat="1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5"/>
      <c r="P177" s="88"/>
      <c r="Q177" s="88"/>
      <c r="R177" s="88"/>
      <c r="S177" s="87"/>
      <c r="T177" s="37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39"/>
      <c r="AL177" s="24"/>
      <c r="AM177" s="9"/>
      <c r="AN177" s="9"/>
      <c r="AO177" s="9"/>
      <c r="AP177" s="9"/>
      <c r="AQ177" s="9"/>
    </row>
    <row r="178" spans="1:43" s="75" customFormat="1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5"/>
      <c r="P178" s="88"/>
      <c r="Q178" s="88"/>
      <c r="R178" s="88"/>
      <c r="S178" s="87"/>
      <c r="T178" s="37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39"/>
      <c r="AL178" s="24"/>
      <c r="AM178" s="9"/>
      <c r="AN178" s="9"/>
      <c r="AO178" s="9"/>
      <c r="AP178" s="9"/>
      <c r="AQ178" s="9"/>
    </row>
  </sheetData>
  <sortState ref="B13:AK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31" style="118" customWidth="1"/>
    <col min="3" max="3" width="17.5703125" style="87" customWidth="1"/>
    <col min="4" max="4" width="10.5703125" style="119" customWidth="1"/>
    <col min="5" max="5" width="10.28515625" style="119" customWidth="1"/>
    <col min="6" max="6" width="0.7109375" style="37" customWidth="1"/>
    <col min="7" max="11" width="4.7109375" style="87" customWidth="1"/>
    <col min="12" max="12" width="6.28515625" style="87" customWidth="1"/>
    <col min="13" max="16" width="4.7109375" style="87" customWidth="1"/>
    <col min="17" max="21" width="6.7109375" style="87" customWidth="1"/>
    <col min="22" max="22" width="11" style="87" customWidth="1"/>
    <col min="23" max="23" width="24.140625" style="119" customWidth="1"/>
    <col min="24" max="24" width="9.42578125" style="87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25" t="s">
        <v>92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79"/>
      <c r="Y1" s="92"/>
      <c r="Z1" s="92"/>
      <c r="AA1" s="92"/>
      <c r="AB1" s="92"/>
      <c r="AC1" s="92"/>
      <c r="AD1" s="92"/>
    </row>
    <row r="2" spans="1:32" x14ac:dyDescent="0.25">
      <c r="A2" s="9"/>
      <c r="B2" s="11" t="s">
        <v>39</v>
      </c>
      <c r="C2" s="4" t="s">
        <v>51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43"/>
      <c r="Y2" s="92"/>
      <c r="Z2" s="92"/>
      <c r="AA2" s="92"/>
      <c r="AB2" s="92"/>
      <c r="AC2" s="92"/>
      <c r="AD2" s="92"/>
    </row>
    <row r="3" spans="1:32" x14ac:dyDescent="0.25">
      <c r="A3" s="9"/>
      <c r="B3" s="95" t="s">
        <v>67</v>
      </c>
      <c r="C3" s="23" t="s">
        <v>68</v>
      </c>
      <c r="D3" s="96" t="s">
        <v>69</v>
      </c>
      <c r="E3" s="97" t="s">
        <v>1</v>
      </c>
      <c r="F3" s="25"/>
      <c r="G3" s="98" t="s">
        <v>70</v>
      </c>
      <c r="H3" s="99" t="s">
        <v>71</v>
      </c>
      <c r="I3" s="99" t="s">
        <v>29</v>
      </c>
      <c r="J3" s="18" t="s">
        <v>72</v>
      </c>
      <c r="K3" s="100" t="s">
        <v>73</v>
      </c>
      <c r="L3" s="100" t="s">
        <v>74</v>
      </c>
      <c r="M3" s="98" t="s">
        <v>75</v>
      </c>
      <c r="N3" s="98" t="s">
        <v>28</v>
      </c>
      <c r="O3" s="99" t="s">
        <v>76</v>
      </c>
      <c r="P3" s="98" t="s">
        <v>71</v>
      </c>
      <c r="Q3" s="98" t="s">
        <v>3</v>
      </c>
      <c r="R3" s="98">
        <v>1</v>
      </c>
      <c r="S3" s="98">
        <v>2</v>
      </c>
      <c r="T3" s="98">
        <v>3</v>
      </c>
      <c r="U3" s="98" t="s">
        <v>77</v>
      </c>
      <c r="V3" s="18" t="s">
        <v>20</v>
      </c>
      <c r="W3" s="17" t="s">
        <v>78</v>
      </c>
      <c r="X3" s="17" t="s">
        <v>79</v>
      </c>
      <c r="Y3" s="92"/>
      <c r="Z3" s="92"/>
      <c r="AA3" s="92"/>
      <c r="AB3" s="92"/>
      <c r="AC3" s="92"/>
      <c r="AD3" s="92"/>
    </row>
    <row r="4" spans="1:32" x14ac:dyDescent="0.25">
      <c r="A4" s="121"/>
      <c r="B4" s="122" t="s">
        <v>80</v>
      </c>
      <c r="C4" s="135" t="s">
        <v>81</v>
      </c>
      <c r="D4" s="122" t="s">
        <v>85</v>
      </c>
      <c r="E4" s="141" t="s">
        <v>41</v>
      </c>
      <c r="F4" s="142"/>
      <c r="G4" s="123">
        <v>1</v>
      </c>
      <c r="H4" s="123"/>
      <c r="I4" s="123"/>
      <c r="J4" s="123"/>
      <c r="K4" s="123" t="s">
        <v>83</v>
      </c>
      <c r="L4" s="123"/>
      <c r="M4" s="123">
        <v>1</v>
      </c>
      <c r="N4" s="123"/>
      <c r="O4" s="123"/>
      <c r="P4" s="123"/>
      <c r="Q4" s="124" t="s">
        <v>105</v>
      </c>
      <c r="R4" s="124"/>
      <c r="S4" s="124" t="s">
        <v>103</v>
      </c>
      <c r="T4" s="124"/>
      <c r="U4" s="124" t="s">
        <v>107</v>
      </c>
      <c r="V4" s="143">
        <v>0.5</v>
      </c>
      <c r="W4" s="135" t="s">
        <v>86</v>
      </c>
      <c r="X4" s="124" t="s">
        <v>82</v>
      </c>
      <c r="Y4" s="92"/>
      <c r="Z4" s="92"/>
      <c r="AA4" s="92"/>
      <c r="AB4" s="92"/>
      <c r="AC4" s="92"/>
      <c r="AD4" s="92"/>
    </row>
    <row r="5" spans="1:32" x14ac:dyDescent="0.25">
      <c r="A5" s="24"/>
      <c r="B5" s="101" t="s">
        <v>84</v>
      </c>
      <c r="C5" s="102" t="s">
        <v>87</v>
      </c>
      <c r="D5" s="103"/>
      <c r="E5" s="104"/>
      <c r="F5" s="105"/>
      <c r="G5" s="106"/>
      <c r="H5" s="106"/>
      <c r="I5" s="106"/>
      <c r="J5" s="107"/>
      <c r="K5" s="107"/>
      <c r="L5" s="107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3"/>
      <c r="X5" s="108"/>
      <c r="Y5" s="92"/>
      <c r="Z5" s="92"/>
      <c r="AA5" s="92"/>
      <c r="AB5" s="92"/>
      <c r="AC5" s="92"/>
      <c r="AD5" s="92"/>
    </row>
    <row r="6" spans="1:32" x14ac:dyDescent="0.25">
      <c r="A6" s="24"/>
      <c r="B6" s="109"/>
      <c r="C6" s="110"/>
      <c r="D6" s="110"/>
      <c r="E6" s="126"/>
      <c r="F6" s="126"/>
      <c r="G6" s="112"/>
      <c r="H6" s="113"/>
      <c r="I6" s="111"/>
      <c r="J6" s="113"/>
      <c r="K6" s="111"/>
      <c r="L6" s="113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4"/>
      <c r="Y6" s="92"/>
      <c r="Z6" s="92"/>
      <c r="AA6" s="92"/>
      <c r="AB6" s="92"/>
      <c r="AC6" s="92"/>
      <c r="AD6" s="92"/>
    </row>
    <row r="7" spans="1:32" s="117" customFormat="1" ht="18.75" customHeight="1" x14ac:dyDescent="0.2">
      <c r="A7" s="9"/>
      <c r="B7" s="127" t="s">
        <v>93</v>
      </c>
      <c r="C7" s="90"/>
      <c r="D7" s="91"/>
      <c r="E7" s="91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1"/>
      <c r="X7" s="79"/>
      <c r="Y7" s="25"/>
      <c r="Z7" s="25"/>
      <c r="AA7" s="25"/>
      <c r="AB7" s="25"/>
      <c r="AC7" s="25"/>
      <c r="AD7" s="25"/>
      <c r="AE7" s="25"/>
      <c r="AF7" s="25"/>
    </row>
    <row r="8" spans="1:32" s="128" customFormat="1" ht="15" customHeight="1" x14ac:dyDescent="0.2">
      <c r="A8" s="24"/>
      <c r="B8" s="95" t="s">
        <v>67</v>
      </c>
      <c r="C8" s="23" t="s">
        <v>94</v>
      </c>
      <c r="D8" s="96" t="s">
        <v>69</v>
      </c>
      <c r="E8" s="97" t="s">
        <v>1</v>
      </c>
      <c r="F8" s="38"/>
      <c r="G8" s="98" t="s">
        <v>70</v>
      </c>
      <c r="H8" s="99" t="s">
        <v>71</v>
      </c>
      <c r="I8" s="99" t="s">
        <v>29</v>
      </c>
      <c r="J8" s="18" t="s">
        <v>72</v>
      </c>
      <c r="K8" s="100" t="s">
        <v>73</v>
      </c>
      <c r="L8" s="100" t="s">
        <v>74</v>
      </c>
      <c r="M8" s="98" t="s">
        <v>75</v>
      </c>
      <c r="N8" s="98" t="s">
        <v>28</v>
      </c>
      <c r="O8" s="99" t="s">
        <v>76</v>
      </c>
      <c r="P8" s="98" t="s">
        <v>71</v>
      </c>
      <c r="Q8" s="98" t="s">
        <v>3</v>
      </c>
      <c r="R8" s="98">
        <v>1</v>
      </c>
      <c r="S8" s="98">
        <v>2</v>
      </c>
      <c r="T8" s="98">
        <v>3</v>
      </c>
      <c r="U8" s="98" t="s">
        <v>77</v>
      </c>
      <c r="V8" s="18" t="s">
        <v>95</v>
      </c>
      <c r="W8" s="17" t="s">
        <v>78</v>
      </c>
      <c r="X8" s="17" t="s">
        <v>79</v>
      </c>
      <c r="Y8" s="25"/>
      <c r="Z8" s="25"/>
      <c r="AA8" s="25"/>
      <c r="AB8" s="25"/>
      <c r="AC8" s="25"/>
      <c r="AD8" s="25"/>
      <c r="AE8" s="25"/>
      <c r="AF8" s="25"/>
    </row>
    <row r="9" spans="1:32" s="128" customFormat="1" ht="15" customHeight="1" x14ac:dyDescent="0.2">
      <c r="A9" s="24"/>
      <c r="B9" s="122" t="s">
        <v>97</v>
      </c>
      <c r="C9" s="135" t="s">
        <v>98</v>
      </c>
      <c r="D9" s="122" t="s">
        <v>96</v>
      </c>
      <c r="E9" s="135" t="s">
        <v>41</v>
      </c>
      <c r="F9" s="136"/>
      <c r="G9" s="137">
        <v>1</v>
      </c>
      <c r="H9" s="124"/>
      <c r="I9" s="137"/>
      <c r="J9" s="123" t="s">
        <v>101</v>
      </c>
      <c r="K9" s="137">
        <v>2</v>
      </c>
      <c r="L9" s="124"/>
      <c r="M9" s="138">
        <v>1</v>
      </c>
      <c r="N9" s="129"/>
      <c r="O9" s="129">
        <v>2</v>
      </c>
      <c r="P9" s="129">
        <v>3</v>
      </c>
      <c r="Q9" s="124" t="s">
        <v>102</v>
      </c>
      <c r="R9" s="124" t="s">
        <v>103</v>
      </c>
      <c r="S9" s="124" t="s">
        <v>104</v>
      </c>
      <c r="T9" s="124" t="s">
        <v>105</v>
      </c>
      <c r="U9" s="139" t="s">
        <v>106</v>
      </c>
      <c r="V9" s="140">
        <v>0.75</v>
      </c>
      <c r="W9" s="135" t="s">
        <v>99</v>
      </c>
      <c r="X9" s="123">
        <v>843</v>
      </c>
      <c r="Y9" s="25"/>
      <c r="Z9" s="25"/>
      <c r="AA9" s="25"/>
      <c r="AB9" s="25"/>
      <c r="AC9" s="25"/>
      <c r="AD9" s="25"/>
      <c r="AE9" s="25"/>
      <c r="AF9" s="25"/>
    </row>
    <row r="10" spans="1:32" x14ac:dyDescent="0.25">
      <c r="A10" s="24"/>
      <c r="B10" s="130" t="s">
        <v>84</v>
      </c>
      <c r="C10" s="102" t="s">
        <v>100</v>
      </c>
      <c r="D10" s="132"/>
      <c r="E10" s="107"/>
      <c r="F10" s="106"/>
      <c r="G10" s="133"/>
      <c r="H10" s="107"/>
      <c r="I10" s="103"/>
      <c r="J10" s="107"/>
      <c r="K10" s="107"/>
      <c r="L10" s="107"/>
      <c r="M10" s="107"/>
      <c r="N10" s="107"/>
      <c r="O10" s="107"/>
      <c r="P10" s="107"/>
      <c r="Q10" s="107"/>
      <c r="R10" s="131"/>
      <c r="S10" s="107"/>
      <c r="T10" s="107"/>
      <c r="U10" s="107"/>
      <c r="V10" s="107"/>
      <c r="W10" s="131"/>
      <c r="X10" s="108"/>
      <c r="Y10" s="92"/>
      <c r="Z10" s="92"/>
      <c r="AA10" s="92"/>
      <c r="AB10" s="92"/>
      <c r="AC10" s="92"/>
      <c r="AD10" s="92"/>
    </row>
    <row r="11" spans="1:32" x14ac:dyDescent="0.25">
      <c r="A11" s="24"/>
      <c r="B11" s="134"/>
      <c r="C11" s="111"/>
      <c r="D11" s="110"/>
      <c r="E11" s="126"/>
      <c r="F11" s="126"/>
      <c r="G11" s="111"/>
      <c r="H11" s="113"/>
      <c r="I11" s="113"/>
      <c r="J11" s="113"/>
      <c r="K11" s="113"/>
      <c r="L11" s="113"/>
      <c r="M11" s="111"/>
      <c r="N11" s="113"/>
      <c r="O11" s="113"/>
      <c r="P11" s="113"/>
      <c r="Q11" s="113"/>
      <c r="R11" s="111"/>
      <c r="S11" s="113"/>
      <c r="T11" s="113"/>
      <c r="U11" s="113"/>
      <c r="V11" s="113"/>
      <c r="W11" s="111"/>
      <c r="X11" s="114"/>
      <c r="Y11" s="92"/>
      <c r="Z11" s="92"/>
      <c r="AA11" s="92"/>
      <c r="AB11" s="92"/>
      <c r="AC11" s="92"/>
      <c r="AD11" s="92"/>
    </row>
    <row r="12" spans="1:32" s="128" customFormat="1" ht="15" customHeight="1" x14ac:dyDescent="0.25">
      <c r="A12" s="24"/>
      <c r="B12" s="115"/>
      <c r="C12" s="1"/>
      <c r="D12" s="115"/>
      <c r="E12" s="116"/>
      <c r="F12" s="3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5"/>
      <c r="X12" s="1"/>
      <c r="Y12" s="25"/>
      <c r="Z12" s="25"/>
      <c r="AA12" s="25"/>
      <c r="AB12" s="25"/>
      <c r="AC12" s="25"/>
      <c r="AD12" s="25"/>
      <c r="AE12" s="25"/>
      <c r="AF12" s="25"/>
    </row>
    <row r="13" spans="1:32" x14ac:dyDescent="0.25">
      <c r="A13" s="24"/>
      <c r="B13" s="115"/>
      <c r="C13" s="1"/>
      <c r="D13" s="115"/>
      <c r="E13" s="11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5"/>
      <c r="X13" s="1"/>
      <c r="Y13" s="92"/>
      <c r="Z13" s="92"/>
      <c r="AA13" s="92"/>
      <c r="AB13" s="92"/>
      <c r="AC13" s="92"/>
      <c r="AD13" s="92"/>
    </row>
    <row r="14" spans="1:32" x14ac:dyDescent="0.25">
      <c r="A14" s="24"/>
      <c r="B14" s="115"/>
      <c r="C14" s="1"/>
      <c r="D14" s="115"/>
      <c r="E14" s="11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5"/>
      <c r="X14" s="1"/>
      <c r="Y14" s="92"/>
      <c r="Z14" s="92"/>
      <c r="AA14" s="92"/>
      <c r="AB14" s="92"/>
      <c r="AC14" s="92"/>
      <c r="AD14" s="92"/>
    </row>
    <row r="15" spans="1:32" x14ac:dyDescent="0.25">
      <c r="A15" s="24"/>
      <c r="B15" s="115"/>
      <c r="C15" s="1"/>
      <c r="D15" s="115"/>
      <c r="E15" s="11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5"/>
      <c r="X15" s="1"/>
      <c r="Y15" s="92"/>
      <c r="Z15" s="92"/>
      <c r="AA15" s="92"/>
      <c r="AB15" s="92"/>
      <c r="AC15" s="92"/>
      <c r="AD15" s="92"/>
    </row>
    <row r="16" spans="1:32" x14ac:dyDescent="0.25">
      <c r="A16" s="24"/>
      <c r="B16" s="115"/>
      <c r="C16" s="1"/>
      <c r="D16" s="115"/>
      <c r="E16" s="11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5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15"/>
      <c r="C17" s="1"/>
      <c r="D17" s="115"/>
      <c r="E17" s="11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5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15"/>
      <c r="C18" s="1"/>
      <c r="D18" s="115"/>
      <c r="E18" s="11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15"/>
      <c r="C19" s="1"/>
      <c r="D19" s="115"/>
      <c r="E19" s="11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5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15"/>
      <c r="C20" s="1"/>
      <c r="D20" s="115"/>
      <c r="E20" s="11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5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15"/>
      <c r="C21" s="1"/>
      <c r="D21" s="115"/>
      <c r="E21" s="11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5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15"/>
      <c r="C22" s="1"/>
      <c r="D22" s="115"/>
      <c r="E22" s="11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5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15"/>
      <c r="C23" s="1"/>
      <c r="D23" s="115"/>
      <c r="E23" s="11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5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15"/>
      <c r="C24" s="1"/>
      <c r="D24" s="115"/>
      <c r="E24" s="11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5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15"/>
      <c r="C25" s="1"/>
      <c r="D25" s="115"/>
      <c r="E25" s="11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5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15"/>
      <c r="C26" s="1"/>
      <c r="D26" s="115"/>
      <c r="E26" s="11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5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15"/>
      <c r="C27" s="1"/>
      <c r="D27" s="115"/>
      <c r="E27" s="11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5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15"/>
      <c r="C28" s="1"/>
      <c r="D28" s="115"/>
      <c r="E28" s="11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5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15"/>
      <c r="C29" s="1"/>
      <c r="D29" s="115"/>
      <c r="E29" s="11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5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15"/>
      <c r="C30" s="1"/>
      <c r="D30" s="115"/>
      <c r="E30" s="11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5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15"/>
      <c r="C31" s="1"/>
      <c r="D31" s="115"/>
      <c r="E31" s="11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5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15"/>
      <c r="C32" s="1"/>
      <c r="D32" s="115"/>
      <c r="E32" s="11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5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15"/>
      <c r="C33" s="1"/>
      <c r="D33" s="115"/>
      <c r="E33" s="11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5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15"/>
      <c r="C34" s="1"/>
      <c r="D34" s="115"/>
      <c r="E34" s="11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5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15"/>
      <c r="C35" s="1"/>
      <c r="D35" s="115"/>
      <c r="E35" s="11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5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15"/>
      <c r="C36" s="1"/>
      <c r="D36" s="115"/>
      <c r="E36" s="11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5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15"/>
      <c r="C37" s="1"/>
      <c r="D37" s="115"/>
      <c r="E37" s="11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5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15"/>
      <c r="C38" s="1"/>
      <c r="D38" s="115"/>
      <c r="E38" s="11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5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15"/>
      <c r="C39" s="1"/>
      <c r="D39" s="115"/>
      <c r="E39" s="11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5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15"/>
      <c r="C40" s="1"/>
      <c r="D40" s="115"/>
      <c r="E40" s="11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5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15"/>
      <c r="C41" s="1"/>
      <c r="D41" s="115"/>
      <c r="E41" s="11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5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15"/>
      <c r="C42" s="1"/>
      <c r="D42" s="115"/>
      <c r="E42" s="11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5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15"/>
      <c r="C43" s="1"/>
      <c r="D43" s="115"/>
      <c r="E43" s="11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5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15"/>
      <c r="C44" s="1"/>
      <c r="D44" s="115"/>
      <c r="E44" s="11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5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15"/>
      <c r="C45" s="1"/>
      <c r="D45" s="115"/>
      <c r="E45" s="11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5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15"/>
      <c r="C46" s="1"/>
      <c r="D46" s="115"/>
      <c r="E46" s="11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5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15"/>
      <c r="C47" s="1"/>
      <c r="D47" s="115"/>
      <c r="E47" s="11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5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15"/>
      <c r="C48" s="1"/>
      <c r="D48" s="115"/>
      <c r="E48" s="11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5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15"/>
      <c r="C49" s="1"/>
      <c r="D49" s="115"/>
      <c r="E49" s="11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5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15"/>
      <c r="C50" s="1"/>
      <c r="D50" s="115"/>
      <c r="E50" s="11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5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15"/>
      <c r="C51" s="1"/>
      <c r="D51" s="115"/>
      <c r="E51" s="11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5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15"/>
      <c r="C52" s="1"/>
      <c r="D52" s="115"/>
      <c r="E52" s="11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5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15"/>
      <c r="C53" s="1"/>
      <c r="D53" s="115"/>
      <c r="E53" s="11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5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15"/>
      <c r="C54" s="1"/>
      <c r="D54" s="115"/>
      <c r="E54" s="11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5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15"/>
      <c r="C55" s="1"/>
      <c r="D55" s="115"/>
      <c r="E55" s="11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5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15"/>
      <c r="C56" s="1"/>
      <c r="D56" s="115"/>
      <c r="E56" s="11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5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15"/>
      <c r="C57" s="1"/>
      <c r="D57" s="115"/>
      <c r="E57" s="11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5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15"/>
      <c r="C58" s="1"/>
      <c r="D58" s="115"/>
      <c r="E58" s="11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5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15"/>
      <c r="C59" s="1"/>
      <c r="D59" s="115"/>
      <c r="E59" s="11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5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15"/>
      <c r="C60" s="1"/>
      <c r="D60" s="115"/>
      <c r="E60" s="11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5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15"/>
      <c r="C61" s="1"/>
      <c r="D61" s="115"/>
      <c r="E61" s="11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5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15"/>
      <c r="C62" s="1"/>
      <c r="D62" s="115"/>
      <c r="E62" s="11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5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15"/>
      <c r="C63" s="1"/>
      <c r="D63" s="115"/>
      <c r="E63" s="11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5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15"/>
      <c r="C64" s="1"/>
      <c r="D64" s="115"/>
      <c r="E64" s="11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5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15"/>
      <c r="C65" s="1"/>
      <c r="D65" s="115"/>
      <c r="E65" s="11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5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15"/>
      <c r="C66" s="1"/>
      <c r="D66" s="115"/>
      <c r="E66" s="11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5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15"/>
      <c r="C67" s="1"/>
      <c r="D67" s="115"/>
      <c r="E67" s="11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5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15"/>
      <c r="C68" s="1"/>
      <c r="D68" s="115"/>
      <c r="E68" s="11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5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15"/>
      <c r="C69" s="1"/>
      <c r="D69" s="115"/>
      <c r="E69" s="11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5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15"/>
      <c r="C70" s="1"/>
      <c r="D70" s="115"/>
      <c r="E70" s="11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5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15"/>
      <c r="C71" s="1"/>
      <c r="D71" s="115"/>
      <c r="E71" s="11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5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15"/>
      <c r="C72" s="1"/>
      <c r="D72" s="115"/>
      <c r="E72" s="11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5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15"/>
      <c r="C73" s="1"/>
      <c r="D73" s="115"/>
      <c r="E73" s="11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5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15"/>
      <c r="C74" s="1"/>
      <c r="D74" s="115"/>
      <c r="E74" s="11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5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15"/>
      <c r="C75" s="1"/>
      <c r="D75" s="115"/>
      <c r="E75" s="11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5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15"/>
      <c r="C76" s="1"/>
      <c r="D76" s="115"/>
      <c r="E76" s="11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5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15"/>
      <c r="C77" s="1"/>
      <c r="D77" s="115"/>
      <c r="E77" s="11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5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15"/>
      <c r="C78" s="1"/>
      <c r="D78" s="115"/>
      <c r="E78" s="11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5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15"/>
      <c r="C79" s="1"/>
      <c r="D79" s="115"/>
      <c r="E79" s="11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5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15"/>
      <c r="C80" s="1"/>
      <c r="D80" s="115"/>
      <c r="E80" s="11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5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15"/>
      <c r="C81" s="1"/>
      <c r="D81" s="115"/>
      <c r="E81" s="11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5"/>
      <c r="X81" s="1"/>
      <c r="Y81" s="92"/>
      <c r="Z81" s="92"/>
      <c r="AA81" s="92"/>
      <c r="AB81" s="92"/>
      <c r="AC81" s="92"/>
      <c r="AD81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2019-02-02T15:56:07Z</dcterms:modified>
</cp:coreProperties>
</file>