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34" i="1" l="1"/>
  <c r="T33" i="1"/>
  <c r="T32" i="1" l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10" i="1"/>
  <c r="P8" i="2"/>
  <c r="O8" i="2"/>
  <c r="N8" i="2"/>
  <c r="M8" i="2"/>
  <c r="I8" i="2"/>
  <c r="G8" i="2"/>
  <c r="O17" i="1"/>
  <c r="O16" i="1"/>
  <c r="O14" i="1"/>
  <c r="O13" i="1"/>
  <c r="O12" i="1"/>
  <c r="O11" i="1"/>
  <c r="O10" i="1"/>
  <c r="M17" i="1"/>
  <c r="M13" i="1"/>
  <c r="M12" i="1"/>
  <c r="M11" i="1"/>
  <c r="M10" i="1"/>
  <c r="M9" i="1"/>
  <c r="M8" i="1"/>
  <c r="M7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L35" i="1"/>
  <c r="T35" i="1" s="1"/>
  <c r="K35" i="1"/>
  <c r="J35" i="1"/>
  <c r="I35" i="1"/>
  <c r="H35" i="1"/>
  <c r="H39" i="1" s="1"/>
  <c r="G35" i="1"/>
  <c r="G39" i="1" s="1"/>
  <c r="F35" i="1"/>
  <c r="F39" i="1" s="1"/>
  <c r="F42" i="1" s="1"/>
  <c r="E35" i="1"/>
  <c r="E39" i="1" s="1"/>
  <c r="E42" i="1" s="1"/>
  <c r="I39" i="1" l="1"/>
  <c r="I42" i="1" s="1"/>
  <c r="M42" i="1" s="1"/>
  <c r="D36" i="1"/>
  <c r="M35" i="1"/>
  <c r="O35" i="1"/>
  <c r="H42" i="1"/>
  <c r="L42" i="1" s="1"/>
  <c r="L39" i="1"/>
  <c r="M39" i="1"/>
  <c r="K42" i="1"/>
  <c r="G42" i="1"/>
  <c r="K39" i="1"/>
  <c r="N35" i="1"/>
  <c r="N39" i="1" s="1"/>
  <c r="O39" i="1"/>
  <c r="O42" i="1" s="1"/>
  <c r="N42" i="1" s="1"/>
</calcChain>
</file>

<file path=xl/sharedStrings.xml><?xml version="1.0" encoding="utf-8"?>
<sst xmlns="http://schemas.openxmlformats.org/spreadsheetml/2006/main" count="225" uniqueCount="120">
  <si>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</si>
  <si>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</si>
  <si>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</si>
  <si>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</si>
  <si>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</si>
  <si>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</si>
  <si>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</si>
  <si>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</si>
  <si>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</si>
  <si>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</si>
  <si>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</si>
  <si>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</si>
  <si>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</si>
  <si>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</si>
  <si>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</si>
  <si>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</si>
  <si>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</si>
  <si>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</si>
  <si>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</si>
  <si>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</si>
  <si>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</si>
  <si>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</si>
  <si>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</si>
  <si>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</si>
  <si>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</si>
  <si>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</si>
  <si>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</si>
  <si>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</si>
  <si>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</si>
  <si>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</si>
  <si>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</si>
  <si>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</si>
  <si>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</si>
  <si>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4.</t>
  </si>
  <si>
    <t>Roihu</t>
  </si>
  <si>
    <t>----</t>
  </si>
  <si>
    <t>2.</t>
  </si>
  <si>
    <t>5.</t>
  </si>
  <si>
    <t>7.</t>
  </si>
  <si>
    <t>6.</t>
  </si>
  <si>
    <t>Kiri</t>
  </si>
  <si>
    <t>1.</t>
  </si>
  <si>
    <t>Roihu = Roihu, Helsinki  (1957)</t>
  </si>
  <si>
    <t>Kiri = Jyväskylän Kiri  (1930)</t>
  </si>
  <si>
    <t>suomensarja</t>
  </si>
  <si>
    <t>28.2.1969   Helsinki</t>
  </si>
  <si>
    <t>ykköspesis</t>
  </si>
  <si>
    <t>Roihu  2</t>
  </si>
  <si>
    <t>12.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</si>
  <si>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</si>
  <si>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</si>
  <si>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</si>
  <si>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</si>
  <si>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</si>
  <si>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</si>
  <si>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</si>
  <si>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</si>
  <si>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</si>
  <si>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</si>
  <si>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</si>
  <si>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</si>
  <si>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</si>
  <si>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</si>
  <si>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</si>
  <si>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3p</t>
  </si>
  <si>
    <t>23.07. 1994  Loimaa</t>
  </si>
  <si>
    <t>2-0  (4-2, 3-0)</t>
  </si>
  <si>
    <t>Markku Kiiski</t>
  </si>
  <si>
    <t>4141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</si>
  <si>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</si>
  <si>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</si>
  <si>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</si>
  <si>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</si>
  <si>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</si>
  <si>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</si>
  <si>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</si>
  <si>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Ikä ensimmäisessä ottelussa</t>
  </si>
  <si>
    <t>Jaana Vapaavuori os. Tahvanainen</t>
  </si>
  <si>
    <t>24.07. 1993  Sotkamo</t>
  </si>
  <si>
    <t>15-21</t>
  </si>
  <si>
    <t>II p</t>
  </si>
  <si>
    <t>3799</t>
  </si>
  <si>
    <t>24 v  4 kk  26 pv</t>
  </si>
  <si>
    <t>Cup</t>
  </si>
  <si>
    <t>L+T</t>
  </si>
  <si>
    <t>9.</t>
  </si>
  <si>
    <t>ENSIMMÄISET</t>
  </si>
  <si>
    <t>Ottelu</t>
  </si>
  <si>
    <t>1.  ottelu</t>
  </si>
  <si>
    <t>Lyöty juoksu</t>
  </si>
  <si>
    <t>Tuotu juoksu</t>
  </si>
  <si>
    <t>Kunnari</t>
  </si>
  <si>
    <t>Palk.</t>
  </si>
  <si>
    <t xml:space="preserve"> LIITTO - LEHDISTÖ - KORTTI</t>
  </si>
  <si>
    <t>Tulos</t>
  </si>
  <si>
    <t>Liitto</t>
  </si>
  <si>
    <t>16.06. 1990  Ikaalinen</t>
  </si>
  <si>
    <t xml:space="preserve">  1-2</t>
  </si>
  <si>
    <t>Markku Lähteenmäki</t>
  </si>
  <si>
    <t>21 v  3 kk  19 pv</t>
  </si>
  <si>
    <t>****</t>
  </si>
  <si>
    <t>x</t>
  </si>
  <si>
    <t>vai</t>
  </si>
  <si>
    <t>0/0</t>
  </si>
  <si>
    <t>9/11</t>
  </si>
  <si>
    <t>0/1</t>
  </si>
  <si>
    <t>5/6</t>
  </si>
  <si>
    <t>2/2</t>
  </si>
  <si>
    <t>3/7</t>
  </si>
  <si>
    <t>1/1</t>
  </si>
  <si>
    <t>2/3</t>
  </si>
  <si>
    <t>0/2</t>
  </si>
  <si>
    <t>4/9</t>
  </si>
  <si>
    <t>2/6</t>
  </si>
  <si>
    <t>1/2</t>
  </si>
  <si>
    <t>17/29</t>
  </si>
  <si>
    <t>3/5</t>
  </si>
  <si>
    <t>10/16</t>
  </si>
  <si>
    <t>2/5</t>
  </si>
  <si>
    <t>58,6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</si>
</sst>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left"/>
    </xf>
    <xf numFmtId="49" fontId="2" fillId="4" borderId="1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3" borderId="14" xfId="0" applyFont="1" applyFill="1" applyBorder="1"/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/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4" fillId="3" borderId="2" xfId="0" applyFont="1" applyFill="1" applyBorder="1"/>
    <xf numFmtId="0" fontId="2" fillId="10" borderId="12" xfId="0" applyFont="1" applyFill="1" applyBorder="1"/>
    <xf numFmtId="0" fontId="4" fillId="10" borderId="7" xfId="0" applyFont="1" applyFill="1" applyBorder="1"/>
    <xf numFmtId="0" fontId="2" fillId="10" borderId="7" xfId="0" applyFont="1" applyFill="1" applyBorder="1"/>
    <xf numFmtId="0" fontId="2" fillId="10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right"/>
    </xf>
    <xf numFmtId="0" fontId="2" fillId="10" borderId="15" xfId="0" applyFont="1" applyFill="1" applyBorder="1"/>
    <xf numFmtId="0" fontId="4" fillId="10" borderId="0" xfId="0" applyFont="1" applyFill="1" applyBorder="1"/>
    <xf numFmtId="0" fontId="2" fillId="10" borderId="0" xfId="0" applyFont="1" applyFill="1" applyBorder="1"/>
    <xf numFmtId="0" fontId="2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right"/>
    </xf>
    <xf numFmtId="0" fontId="2" fillId="10" borderId="8" xfId="0" applyFont="1" applyFill="1" applyBorder="1"/>
    <xf numFmtId="0" fontId="4" fillId="10" borderId="9" xfId="0" applyFont="1" applyFill="1" applyBorder="1"/>
    <xf numFmtId="0" fontId="2" fillId="10" borderId="9" xfId="0" applyFont="1" applyFill="1" applyBorder="1"/>
    <xf numFmtId="0" fontId="2" fillId="10" borderId="9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right"/>
    </xf>
    <xf numFmtId="0" fontId="8" fillId="8" borderId="1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11" borderId="3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12" xfId="0" applyFont="1" applyFill="1" applyBorder="1" applyAlignment="1"/>
    <xf numFmtId="0" fontId="2" fillId="3" borderId="7" xfId="0" applyFont="1" applyFill="1" applyBorder="1" applyAlignment="1"/>
    <xf numFmtId="0" fontId="2" fillId="2" borderId="8" xfId="0" applyFont="1" applyFill="1" applyBorder="1" applyAlignment="1"/>
    <xf numFmtId="49" fontId="2" fillId="11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65" fontId="2" fillId="11" borderId="3" xfId="1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10" borderId="14" xfId="0" applyFont="1" applyFill="1" applyBorder="1" applyAlignment="1">
      <alignment horizontal="right"/>
    </xf>
    <xf numFmtId="0" fontId="2" fillId="10" borderId="5" xfId="0" applyFont="1" applyFill="1" applyBorder="1" applyAlignment="1">
      <alignment horizontal="right"/>
    </xf>
    <xf numFmtId="0" fontId="2" fillId="10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2"/>
  <sheetViews>
    <sheetView tabSelected="1" zoomScale="90" zoomScaleNormal="90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9.5703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42578125" style="56" customWidth="1"/>
    <col min="16" max="18" width="5.7109375" style="115" customWidth="1"/>
    <col min="19" max="19" width="5.7109375" style="112" customWidth="1"/>
    <col min="20" max="20" width="0.7109375" style="35" customWidth="1"/>
    <col min="21" max="28" width="5.7109375" style="56" customWidth="1"/>
    <col min="29" max="30" width="5.7109375" style="24" customWidth="1"/>
    <col min="31" max="36" width="4.7109375" style="24" customWidth="1"/>
    <col min="37" max="37" width="1.140625" style="24" customWidth="1"/>
    <col min="38" max="38" width="32.140625" style="24" customWidth="1"/>
    <col min="39" max="39" width="16.7109375" style="24" customWidth="1"/>
    <col min="40" max="16384" width="9.140625" style="24"/>
  </cols>
  <sheetData>
    <row r="1" spans="1:42" s="8" customFormat="1" ht="15" customHeight="1" x14ac:dyDescent="0.25">
      <c r="A1" s="1"/>
      <c r="B1" s="57" t="s">
        <v>77</v>
      </c>
      <c r="C1" s="2"/>
      <c r="D1" s="3"/>
      <c r="E1" s="3"/>
      <c r="F1" s="3"/>
      <c r="G1" s="4" t="s">
        <v>45</v>
      </c>
      <c r="H1" s="3"/>
      <c r="I1" s="5"/>
      <c r="J1" s="5"/>
      <c r="K1" s="5"/>
      <c r="L1" s="3"/>
      <c r="M1" s="6"/>
      <c r="N1" s="6"/>
      <c r="O1" s="6"/>
      <c r="P1" s="114"/>
      <c r="Q1" s="114"/>
      <c r="R1" s="11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27</v>
      </c>
      <c r="AF2" s="13"/>
      <c r="AG2" s="13"/>
      <c r="AH2" s="19"/>
      <c r="AI2" s="13"/>
      <c r="AJ2" s="14"/>
      <c r="AK2" s="22"/>
      <c r="AL2" s="1" t="s">
        <v>32</v>
      </c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83</v>
      </c>
      <c r="AH3" s="14" t="s">
        <v>28</v>
      </c>
      <c r="AI3" s="16" t="s">
        <v>29</v>
      </c>
      <c r="AJ3" s="17" t="s">
        <v>30</v>
      </c>
      <c r="AK3" s="22"/>
      <c r="AL3" s="1" t="s">
        <v>42</v>
      </c>
      <c r="AM3" s="7"/>
      <c r="AN3" s="7"/>
      <c r="AO3" s="7"/>
      <c r="AP3" s="7"/>
    </row>
    <row r="4" spans="1:42" ht="15" customHeight="1" x14ac:dyDescent="0.25">
      <c r="A4" s="1"/>
      <c r="B4" s="25">
        <v>1984</v>
      </c>
      <c r="C4" s="39" t="s">
        <v>33</v>
      </c>
      <c r="D4" s="38" t="s">
        <v>34</v>
      </c>
      <c r="E4" s="25">
        <v>2</v>
      </c>
      <c r="F4" s="25">
        <v>0</v>
      </c>
      <c r="G4" s="25">
        <v>0</v>
      </c>
      <c r="H4" s="25">
        <v>1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59">
        <v>0.16666666666666666</v>
      </c>
      <c r="O4" s="23">
        <v>6</v>
      </c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>
        <v>1</v>
      </c>
      <c r="AH4" s="25"/>
      <c r="AI4" s="25"/>
      <c r="AJ4" s="25"/>
      <c r="AK4" s="22"/>
      <c r="AL4" s="1" t="s">
        <v>43</v>
      </c>
      <c r="AM4" s="7"/>
      <c r="AN4" s="7"/>
      <c r="AO4" s="7"/>
      <c r="AP4" s="7"/>
    </row>
    <row r="5" spans="1:42" ht="15" customHeight="1" x14ac:dyDescent="0.25">
      <c r="A5" s="1"/>
      <c r="B5" s="25">
        <v>1985</v>
      </c>
      <c r="C5" s="39"/>
      <c r="D5" s="38"/>
      <c r="E5" s="25"/>
      <c r="F5" s="25"/>
      <c r="G5" s="25"/>
      <c r="H5" s="25"/>
      <c r="I5" s="25"/>
      <c r="J5" s="25"/>
      <c r="K5" s="25"/>
      <c r="L5" s="25"/>
      <c r="M5" s="25"/>
      <c r="N5" s="59"/>
      <c r="O5" s="23"/>
      <c r="P5" s="17"/>
      <c r="Q5" s="17"/>
      <c r="R5" s="17"/>
      <c r="S5" s="17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25">
        <v>1986</v>
      </c>
      <c r="C6" s="39"/>
      <c r="D6" s="38"/>
      <c r="E6" s="25"/>
      <c r="F6" s="25"/>
      <c r="G6" s="25"/>
      <c r="H6" s="25"/>
      <c r="I6" s="25"/>
      <c r="J6" s="25"/>
      <c r="K6" s="25"/>
      <c r="L6" s="25"/>
      <c r="M6" s="25"/>
      <c r="N6" s="59"/>
      <c r="O6" s="23"/>
      <c r="P6" s="17"/>
      <c r="Q6" s="17"/>
      <c r="R6" s="17"/>
      <c r="S6" s="17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1987</v>
      </c>
      <c r="C7" s="39" t="s">
        <v>33</v>
      </c>
      <c r="D7" s="38" t="s">
        <v>34</v>
      </c>
      <c r="E7" s="25">
        <v>18</v>
      </c>
      <c r="F7" s="25">
        <v>0</v>
      </c>
      <c r="G7" s="25">
        <v>8</v>
      </c>
      <c r="H7" s="25">
        <v>12</v>
      </c>
      <c r="I7" s="25">
        <v>48</v>
      </c>
      <c r="J7" s="25">
        <v>13</v>
      </c>
      <c r="K7" s="25">
        <v>14</v>
      </c>
      <c r="L7" s="25">
        <v>13</v>
      </c>
      <c r="M7" s="25">
        <f>PRODUCT(F7+G7)</f>
        <v>8</v>
      </c>
      <c r="N7" s="58" t="s">
        <v>35</v>
      </c>
      <c r="O7" s="23">
        <v>0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1988</v>
      </c>
      <c r="C8" s="39" t="s">
        <v>36</v>
      </c>
      <c r="D8" s="38" t="s">
        <v>34</v>
      </c>
      <c r="E8" s="25">
        <v>18</v>
      </c>
      <c r="F8" s="25">
        <v>0</v>
      </c>
      <c r="G8" s="25">
        <v>9</v>
      </c>
      <c r="H8" s="25">
        <v>8</v>
      </c>
      <c r="I8" s="25">
        <v>45</v>
      </c>
      <c r="J8" s="25">
        <v>17</v>
      </c>
      <c r="K8" s="25">
        <v>11</v>
      </c>
      <c r="L8" s="25">
        <v>8</v>
      </c>
      <c r="M8" s="25">
        <f>PRODUCT(F8+G8)</f>
        <v>9</v>
      </c>
      <c r="N8" s="58" t="s">
        <v>35</v>
      </c>
      <c r="O8" s="23">
        <v>0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>
        <v>1</v>
      </c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1989</v>
      </c>
      <c r="C9" s="39" t="s">
        <v>37</v>
      </c>
      <c r="D9" s="38" t="s">
        <v>34</v>
      </c>
      <c r="E9" s="25">
        <v>18</v>
      </c>
      <c r="F9" s="25">
        <v>3</v>
      </c>
      <c r="G9" s="25">
        <v>24</v>
      </c>
      <c r="H9" s="25">
        <v>33</v>
      </c>
      <c r="I9" s="25">
        <v>113</v>
      </c>
      <c r="J9" s="25">
        <v>35</v>
      </c>
      <c r="K9" s="25">
        <v>25</v>
      </c>
      <c r="L9" s="25">
        <v>26</v>
      </c>
      <c r="M9" s="25">
        <f>PRODUCT(F9+G9)</f>
        <v>27</v>
      </c>
      <c r="N9" s="58" t="s">
        <v>35</v>
      </c>
      <c r="O9" s="23">
        <v>0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1990</v>
      </c>
      <c r="C10" s="39" t="s">
        <v>38</v>
      </c>
      <c r="D10" s="38" t="s">
        <v>34</v>
      </c>
      <c r="E10" s="25">
        <v>22</v>
      </c>
      <c r="F10" s="25">
        <v>2</v>
      </c>
      <c r="G10" s="25">
        <v>19</v>
      </c>
      <c r="H10" s="25">
        <v>37</v>
      </c>
      <c r="I10" s="25">
        <v>120</v>
      </c>
      <c r="J10" s="25">
        <v>41</v>
      </c>
      <c r="K10" s="25">
        <v>31</v>
      </c>
      <c r="L10" s="25">
        <v>27</v>
      </c>
      <c r="M10" s="25">
        <f>SUM(F10+G10)</f>
        <v>21</v>
      </c>
      <c r="N10" s="59">
        <v>0.69499999999999995</v>
      </c>
      <c r="O10" s="23">
        <f>PRODUCT(I10/N10)</f>
        <v>172.66187050359713</v>
      </c>
      <c r="P10" s="17"/>
      <c r="Q10" s="17"/>
      <c r="R10" s="17"/>
      <c r="S10" s="17"/>
      <c r="T10" s="23" t="e">
        <f t="shared" ref="T10:T16" si="0">PRODUCT(L10/S10)</f>
        <v>#DIV/0!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>
        <v>1</v>
      </c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1991</v>
      </c>
      <c r="C11" s="39" t="s">
        <v>38</v>
      </c>
      <c r="D11" s="38" t="s">
        <v>34</v>
      </c>
      <c r="E11" s="25">
        <v>22</v>
      </c>
      <c r="F11" s="25">
        <v>0</v>
      </c>
      <c r="G11" s="25">
        <v>25</v>
      </c>
      <c r="H11" s="25">
        <v>27</v>
      </c>
      <c r="I11" s="25">
        <v>81</v>
      </c>
      <c r="J11" s="25">
        <v>19</v>
      </c>
      <c r="K11" s="25">
        <v>17</v>
      </c>
      <c r="L11" s="25">
        <v>20</v>
      </c>
      <c r="M11" s="25">
        <f>SUM(F11+G11)</f>
        <v>25</v>
      </c>
      <c r="N11" s="59">
        <v>0.54700000000000004</v>
      </c>
      <c r="O11" s="23">
        <f>PRODUCT(I11/N11)</f>
        <v>148.08043875685556</v>
      </c>
      <c r="P11" s="17"/>
      <c r="Q11" s="17"/>
      <c r="R11" s="17"/>
      <c r="S11" s="17"/>
      <c r="T11" s="23" t="e">
        <f t="shared" si="0"/>
        <v>#DIV/0!</v>
      </c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1992</v>
      </c>
      <c r="C12" s="39" t="s">
        <v>39</v>
      </c>
      <c r="D12" s="38" t="s">
        <v>40</v>
      </c>
      <c r="E12" s="25">
        <v>22</v>
      </c>
      <c r="F12" s="25">
        <v>1</v>
      </c>
      <c r="G12" s="25">
        <v>19</v>
      </c>
      <c r="H12" s="25">
        <v>35</v>
      </c>
      <c r="I12" s="25">
        <v>113</v>
      </c>
      <c r="J12" s="25">
        <v>25</v>
      </c>
      <c r="K12" s="25">
        <v>35</v>
      </c>
      <c r="L12" s="25">
        <v>33</v>
      </c>
      <c r="M12" s="25">
        <f>SUM(F12+G12)</f>
        <v>20</v>
      </c>
      <c r="N12" s="59">
        <v>0.60099999999999998</v>
      </c>
      <c r="O12" s="23">
        <f>PRODUCT(I12/N12)</f>
        <v>188.01996672212979</v>
      </c>
      <c r="P12" s="17"/>
      <c r="Q12" s="17"/>
      <c r="R12" s="17"/>
      <c r="S12" s="17"/>
      <c r="T12" s="23" t="e">
        <f t="shared" si="0"/>
        <v>#DIV/0!</v>
      </c>
      <c r="U12" s="25">
        <v>2</v>
      </c>
      <c r="V12" s="25">
        <v>0</v>
      </c>
      <c r="W12" s="25">
        <v>1</v>
      </c>
      <c r="X12" s="25">
        <v>4</v>
      </c>
      <c r="Y12" s="25">
        <v>7</v>
      </c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1993</v>
      </c>
      <c r="C13" s="39" t="s">
        <v>37</v>
      </c>
      <c r="D13" s="38" t="s">
        <v>40</v>
      </c>
      <c r="E13" s="25">
        <v>24</v>
      </c>
      <c r="F13" s="25">
        <v>1</v>
      </c>
      <c r="G13" s="25">
        <v>5</v>
      </c>
      <c r="H13" s="25">
        <v>38</v>
      </c>
      <c r="I13" s="25">
        <v>124</v>
      </c>
      <c r="J13" s="25">
        <v>28</v>
      </c>
      <c r="K13" s="25">
        <v>64</v>
      </c>
      <c r="L13" s="25">
        <v>26</v>
      </c>
      <c r="M13" s="25">
        <f>SUM(F13+G13)</f>
        <v>6</v>
      </c>
      <c r="N13" s="59">
        <v>0.66300000000000003</v>
      </c>
      <c r="O13" s="23">
        <f>PRODUCT(I13/N13)</f>
        <v>187.0286576168929</v>
      </c>
      <c r="P13" s="17"/>
      <c r="Q13" s="17" t="s">
        <v>85</v>
      </c>
      <c r="R13" s="17"/>
      <c r="S13" s="17"/>
      <c r="T13" s="23" t="e">
        <f t="shared" si="0"/>
        <v>#DIV/0!</v>
      </c>
      <c r="U13" s="25">
        <v>2</v>
      </c>
      <c r="V13" s="25">
        <v>0</v>
      </c>
      <c r="W13" s="25">
        <v>2</v>
      </c>
      <c r="X13" s="25">
        <v>2</v>
      </c>
      <c r="Y13" s="25">
        <v>16</v>
      </c>
      <c r="Z13" s="26"/>
      <c r="AA13" s="26"/>
      <c r="AB13" s="26"/>
      <c r="AC13" s="26"/>
      <c r="AD13" s="26"/>
      <c r="AE13" s="25">
        <v>1</v>
      </c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1994</v>
      </c>
      <c r="C14" s="39" t="s">
        <v>37</v>
      </c>
      <c r="D14" s="38" t="s">
        <v>40</v>
      </c>
      <c r="E14" s="25">
        <v>24</v>
      </c>
      <c r="F14" s="25">
        <v>3</v>
      </c>
      <c r="G14" s="25">
        <v>6</v>
      </c>
      <c r="H14" s="25">
        <v>50</v>
      </c>
      <c r="I14" s="25">
        <v>128</v>
      </c>
      <c r="J14" s="25">
        <v>32</v>
      </c>
      <c r="K14" s="25">
        <v>58</v>
      </c>
      <c r="L14" s="25">
        <v>29</v>
      </c>
      <c r="M14" s="25">
        <v>9</v>
      </c>
      <c r="N14" s="28">
        <v>0.64300000000000002</v>
      </c>
      <c r="O14" s="23">
        <f>PRODUCT(I14/N14)</f>
        <v>199.06687402799378</v>
      </c>
      <c r="P14" s="17"/>
      <c r="Q14" s="17" t="s">
        <v>33</v>
      </c>
      <c r="R14" s="17"/>
      <c r="S14" s="17"/>
      <c r="T14" s="23" t="e">
        <f t="shared" si="0"/>
        <v>#DIV/0!</v>
      </c>
      <c r="U14" s="25">
        <v>2</v>
      </c>
      <c r="V14" s="25">
        <v>0</v>
      </c>
      <c r="W14" s="25">
        <v>0</v>
      </c>
      <c r="X14" s="25">
        <v>1</v>
      </c>
      <c r="Y14" s="25">
        <v>8</v>
      </c>
      <c r="Z14" s="26"/>
      <c r="AA14" s="26"/>
      <c r="AB14" s="26"/>
      <c r="AC14" s="26"/>
      <c r="AD14" s="26"/>
      <c r="AE14" s="25">
        <v>1</v>
      </c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1995</v>
      </c>
      <c r="C15" s="39"/>
      <c r="D15" s="38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3">
        <v>0</v>
      </c>
      <c r="P15" s="17"/>
      <c r="Q15" s="14"/>
      <c r="R15" s="17"/>
      <c r="S15" s="17"/>
      <c r="T15" s="23" t="e">
        <f t="shared" si="0"/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1996</v>
      </c>
      <c r="C16" s="39" t="s">
        <v>41</v>
      </c>
      <c r="D16" s="38" t="s">
        <v>40</v>
      </c>
      <c r="E16" s="25">
        <v>23</v>
      </c>
      <c r="F16" s="25">
        <v>2</v>
      </c>
      <c r="G16" s="25">
        <v>16</v>
      </c>
      <c r="H16" s="25">
        <v>36</v>
      </c>
      <c r="I16" s="25">
        <v>128</v>
      </c>
      <c r="J16" s="25">
        <v>40</v>
      </c>
      <c r="K16" s="25">
        <v>48</v>
      </c>
      <c r="L16" s="25">
        <v>22</v>
      </c>
      <c r="M16" s="25">
        <v>18</v>
      </c>
      <c r="N16" s="28">
        <v>0.57899999999999996</v>
      </c>
      <c r="O16" s="23">
        <f>PRODUCT(I16/N16)</f>
        <v>221.0708117443869</v>
      </c>
      <c r="P16" s="17"/>
      <c r="Q16" s="14"/>
      <c r="R16" s="17"/>
      <c r="S16" s="17"/>
      <c r="T16" s="23" t="e">
        <f t="shared" si="0"/>
        <v>#DIV/0!</v>
      </c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>
        <v>1</v>
      </c>
      <c r="AF16" s="25"/>
      <c r="AG16" s="25"/>
      <c r="AH16" s="25">
        <v>1</v>
      </c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1997</v>
      </c>
      <c r="C17" s="39" t="s">
        <v>41</v>
      </c>
      <c r="D17" s="38" t="s">
        <v>40</v>
      </c>
      <c r="E17" s="25">
        <v>24</v>
      </c>
      <c r="F17" s="25">
        <v>7</v>
      </c>
      <c r="G17" s="25">
        <v>30</v>
      </c>
      <c r="H17" s="25">
        <v>35</v>
      </c>
      <c r="I17" s="25">
        <v>130</v>
      </c>
      <c r="J17" s="25">
        <v>36</v>
      </c>
      <c r="K17" s="25">
        <v>29</v>
      </c>
      <c r="L17" s="25">
        <v>28</v>
      </c>
      <c r="M17" s="25">
        <f>PRODUCT(F17+G17)</f>
        <v>37</v>
      </c>
      <c r="N17" s="28">
        <v>0.63700000000000001</v>
      </c>
      <c r="O17" s="23">
        <f>PRODUCT(I17/N17)</f>
        <v>204.08163265306123</v>
      </c>
      <c r="P17" s="17"/>
      <c r="Q17" s="14"/>
      <c r="R17" s="17"/>
      <c r="S17" s="17"/>
      <c r="T17" s="1"/>
      <c r="U17" s="25">
        <v>10</v>
      </c>
      <c r="V17" s="25">
        <v>2</v>
      </c>
      <c r="W17" s="25">
        <v>12</v>
      </c>
      <c r="X17" s="25">
        <v>9</v>
      </c>
      <c r="Y17" s="25">
        <v>51</v>
      </c>
      <c r="Z17" s="26"/>
      <c r="AA17" s="26"/>
      <c r="AB17" s="26"/>
      <c r="AC17" s="26"/>
      <c r="AD17" s="26"/>
      <c r="AE17" s="25">
        <v>1</v>
      </c>
      <c r="AF17" s="25"/>
      <c r="AG17" s="25"/>
      <c r="AH17" s="25">
        <v>1</v>
      </c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5" t="s">
        <v>100</v>
      </c>
      <c r="C18" s="39"/>
      <c r="D18" s="38"/>
      <c r="E18" s="25"/>
      <c r="F18" s="25"/>
      <c r="G18" s="25"/>
      <c r="H18" s="25"/>
      <c r="I18" s="25"/>
      <c r="J18" s="25"/>
      <c r="K18" s="25"/>
      <c r="L18" s="25"/>
      <c r="M18" s="25"/>
      <c r="N18" s="28"/>
      <c r="O18" s="23">
        <v>0</v>
      </c>
      <c r="P18" s="17"/>
      <c r="Q18" s="14"/>
      <c r="R18" s="17"/>
      <c r="S18" s="17"/>
      <c r="T18" s="1"/>
      <c r="U18" s="25"/>
      <c r="V18" s="25"/>
      <c r="W18" s="25"/>
      <c r="X18" s="25"/>
      <c r="Y18" s="25"/>
      <c r="Z18" s="26"/>
      <c r="AA18" s="26"/>
      <c r="AB18" s="26"/>
      <c r="AC18" s="26"/>
      <c r="AD18" s="26"/>
      <c r="AE18" s="25"/>
      <c r="AF18" s="25"/>
      <c r="AG18" s="25"/>
      <c r="AH18" s="25"/>
      <c r="AI18" s="25"/>
      <c r="AJ18" s="25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60">
        <v>2001</v>
      </c>
      <c r="C19" s="61"/>
      <c r="D19" s="62" t="s">
        <v>34</v>
      </c>
      <c r="E19" s="60"/>
      <c r="F19" s="64" t="s">
        <v>44</v>
      </c>
      <c r="G19" s="60"/>
      <c r="H19" s="60"/>
      <c r="I19" s="60"/>
      <c r="J19" s="60"/>
      <c r="K19" s="60"/>
      <c r="L19" s="60"/>
      <c r="M19" s="60"/>
      <c r="N19" s="63"/>
      <c r="O19" s="23">
        <v>0</v>
      </c>
      <c r="P19" s="17"/>
      <c r="Q19" s="17"/>
      <c r="R19" s="17"/>
      <c r="S19" s="17"/>
      <c r="T19" s="23" t="e">
        <f t="shared" ref="T19:T35" si="1">PRODUCT(L19/S19)</f>
        <v>#DIV/0!</v>
      </c>
      <c r="U19" s="25"/>
      <c r="V19" s="25"/>
      <c r="W19" s="25"/>
      <c r="X19" s="25"/>
      <c r="Y19" s="25"/>
      <c r="Z19" s="26"/>
      <c r="AA19" s="26"/>
      <c r="AB19" s="26"/>
      <c r="AC19" s="26"/>
      <c r="AD19" s="26"/>
      <c r="AE19" s="25"/>
      <c r="AF19" s="25"/>
      <c r="AG19" s="25"/>
      <c r="AH19" s="25"/>
      <c r="AI19" s="25"/>
      <c r="AJ19" s="25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60">
        <v>2002</v>
      </c>
      <c r="C20" s="61"/>
      <c r="D20" s="62" t="s">
        <v>34</v>
      </c>
      <c r="E20" s="60"/>
      <c r="F20" s="64" t="s">
        <v>44</v>
      </c>
      <c r="G20" s="60"/>
      <c r="H20" s="60"/>
      <c r="I20" s="60"/>
      <c r="J20" s="60"/>
      <c r="K20" s="60"/>
      <c r="L20" s="60"/>
      <c r="M20" s="60"/>
      <c r="N20" s="63"/>
      <c r="O20" s="23">
        <v>0</v>
      </c>
      <c r="P20" s="17"/>
      <c r="Q20" s="17"/>
      <c r="R20" s="17"/>
      <c r="S20" s="17"/>
      <c r="T20" s="23" t="e">
        <f t="shared" si="1"/>
        <v>#DIV/0!</v>
      </c>
      <c r="U20" s="25"/>
      <c r="V20" s="25"/>
      <c r="W20" s="25"/>
      <c r="X20" s="25"/>
      <c r="Y20" s="25"/>
      <c r="Z20" s="26"/>
      <c r="AA20" s="26"/>
      <c r="AB20" s="26"/>
      <c r="AC20" s="26"/>
      <c r="AD20" s="26"/>
      <c r="AE20" s="25"/>
      <c r="AF20" s="25"/>
      <c r="AG20" s="25"/>
      <c r="AH20" s="25"/>
      <c r="AI20" s="25"/>
      <c r="AJ20" s="25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60">
        <v>2003</v>
      </c>
      <c r="C21" s="61"/>
      <c r="D21" s="62" t="s">
        <v>34</v>
      </c>
      <c r="E21" s="60"/>
      <c r="F21" s="64" t="s">
        <v>44</v>
      </c>
      <c r="G21" s="60"/>
      <c r="H21" s="60"/>
      <c r="I21" s="60"/>
      <c r="J21" s="60"/>
      <c r="K21" s="60"/>
      <c r="L21" s="60"/>
      <c r="M21" s="60"/>
      <c r="N21" s="63"/>
      <c r="O21" s="23">
        <v>0</v>
      </c>
      <c r="P21" s="17"/>
      <c r="Q21" s="17"/>
      <c r="R21" s="17"/>
      <c r="S21" s="17"/>
      <c r="T21" s="23" t="e">
        <f t="shared" si="1"/>
        <v>#DIV/0!</v>
      </c>
      <c r="U21" s="25"/>
      <c r="V21" s="25"/>
      <c r="W21" s="25"/>
      <c r="X21" s="25"/>
      <c r="Y21" s="25"/>
      <c r="Z21" s="26"/>
      <c r="AA21" s="26"/>
      <c r="AB21" s="26"/>
      <c r="AC21" s="26"/>
      <c r="AD21" s="26"/>
      <c r="AE21" s="25"/>
      <c r="AF21" s="25"/>
      <c r="AG21" s="25"/>
      <c r="AH21" s="25"/>
      <c r="AI21" s="25"/>
      <c r="AJ21" s="25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25">
        <v>2004</v>
      </c>
      <c r="C22" s="39"/>
      <c r="D22" s="38"/>
      <c r="E22" s="25"/>
      <c r="F22" s="25"/>
      <c r="G22" s="25"/>
      <c r="H22" s="25"/>
      <c r="I22" s="25"/>
      <c r="J22" s="25"/>
      <c r="K22" s="25"/>
      <c r="L22" s="25"/>
      <c r="M22" s="25"/>
      <c r="N22" s="28"/>
      <c r="O22" s="23">
        <v>0</v>
      </c>
      <c r="P22" s="17"/>
      <c r="Q22" s="17"/>
      <c r="R22" s="17"/>
      <c r="S22" s="17"/>
      <c r="T22" s="23" t="e">
        <f t="shared" si="1"/>
        <v>#DIV/0!</v>
      </c>
      <c r="U22" s="25"/>
      <c r="V22" s="25"/>
      <c r="W22" s="25"/>
      <c r="X22" s="25"/>
      <c r="Y22" s="25"/>
      <c r="Z22" s="26"/>
      <c r="AA22" s="26"/>
      <c r="AB22" s="26"/>
      <c r="AC22" s="26"/>
      <c r="AD22" s="26"/>
      <c r="AE22" s="25"/>
      <c r="AF22" s="25"/>
      <c r="AG22" s="25"/>
      <c r="AH22" s="25"/>
      <c r="AI22" s="25"/>
      <c r="AJ22" s="25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60">
        <v>2005</v>
      </c>
      <c r="C23" s="61"/>
      <c r="D23" s="62" t="s">
        <v>34</v>
      </c>
      <c r="E23" s="60"/>
      <c r="F23" s="64" t="s">
        <v>44</v>
      </c>
      <c r="G23" s="60"/>
      <c r="H23" s="60"/>
      <c r="I23" s="60"/>
      <c r="J23" s="60"/>
      <c r="K23" s="60"/>
      <c r="L23" s="60"/>
      <c r="M23" s="60"/>
      <c r="N23" s="63"/>
      <c r="O23" s="23">
        <v>0</v>
      </c>
      <c r="P23" s="17"/>
      <c r="Q23" s="17"/>
      <c r="R23" s="17"/>
      <c r="S23" s="17"/>
      <c r="T23" s="23" t="e">
        <f t="shared" si="1"/>
        <v>#DIV/0!</v>
      </c>
      <c r="U23" s="25"/>
      <c r="V23" s="25"/>
      <c r="W23" s="25"/>
      <c r="X23" s="25"/>
      <c r="Y23" s="25"/>
      <c r="Z23" s="26"/>
      <c r="AA23" s="26"/>
      <c r="AB23" s="26"/>
      <c r="AC23" s="26"/>
      <c r="AD23" s="26"/>
      <c r="AE23" s="25"/>
      <c r="AF23" s="25"/>
      <c r="AG23" s="25"/>
      <c r="AH23" s="25"/>
      <c r="AI23" s="25"/>
      <c r="AJ23" s="25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25">
        <v>2006</v>
      </c>
      <c r="C24" s="39"/>
      <c r="D24" s="38"/>
      <c r="E24" s="25"/>
      <c r="F24" s="25"/>
      <c r="G24" s="25"/>
      <c r="H24" s="25"/>
      <c r="I24" s="25"/>
      <c r="J24" s="25"/>
      <c r="K24" s="25"/>
      <c r="L24" s="25"/>
      <c r="M24" s="25"/>
      <c r="N24" s="28"/>
      <c r="O24" s="23">
        <v>0</v>
      </c>
      <c r="P24" s="17"/>
      <c r="Q24" s="17"/>
      <c r="R24" s="17"/>
      <c r="S24" s="17"/>
      <c r="T24" s="23" t="e">
        <f t="shared" si="1"/>
        <v>#DIV/0!</v>
      </c>
      <c r="U24" s="25"/>
      <c r="V24" s="25"/>
      <c r="W24" s="25"/>
      <c r="X24" s="25"/>
      <c r="Y24" s="25"/>
      <c r="Z24" s="26"/>
      <c r="AA24" s="26"/>
      <c r="AB24" s="26"/>
      <c r="AC24" s="26"/>
      <c r="AD24" s="26"/>
      <c r="AE24" s="25"/>
      <c r="AF24" s="25"/>
      <c r="AG24" s="25"/>
      <c r="AH24" s="25"/>
      <c r="AI24" s="25"/>
      <c r="AJ24" s="25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60">
        <v>2007</v>
      </c>
      <c r="C25" s="61"/>
      <c r="D25" s="62" t="s">
        <v>34</v>
      </c>
      <c r="E25" s="60"/>
      <c r="F25" s="64" t="s">
        <v>44</v>
      </c>
      <c r="G25" s="60"/>
      <c r="H25" s="60"/>
      <c r="I25" s="60"/>
      <c r="J25" s="60"/>
      <c r="K25" s="60"/>
      <c r="L25" s="60"/>
      <c r="M25" s="60"/>
      <c r="N25" s="63"/>
      <c r="O25" s="23">
        <v>0</v>
      </c>
      <c r="P25" s="17"/>
      <c r="Q25" s="17"/>
      <c r="R25" s="17"/>
      <c r="S25" s="17"/>
      <c r="T25" s="23" t="e">
        <f t="shared" si="1"/>
        <v>#DIV/0!</v>
      </c>
      <c r="U25" s="25"/>
      <c r="V25" s="25"/>
      <c r="W25" s="25"/>
      <c r="X25" s="25"/>
      <c r="Y25" s="25"/>
      <c r="Z25" s="26"/>
      <c r="AA25" s="26"/>
      <c r="AB25" s="26"/>
      <c r="AC25" s="26"/>
      <c r="AD25" s="26"/>
      <c r="AE25" s="25"/>
      <c r="AF25" s="25"/>
      <c r="AG25" s="25"/>
      <c r="AH25" s="25"/>
      <c r="AI25" s="25"/>
      <c r="AJ25" s="25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25">
        <v>2008</v>
      </c>
      <c r="C26" s="39"/>
      <c r="D26" s="38"/>
      <c r="E26" s="25"/>
      <c r="F26" s="25"/>
      <c r="G26" s="25"/>
      <c r="H26" s="25"/>
      <c r="I26" s="25"/>
      <c r="J26" s="25"/>
      <c r="K26" s="25"/>
      <c r="L26" s="25"/>
      <c r="M26" s="25"/>
      <c r="N26" s="28"/>
      <c r="O26" s="23">
        <v>0</v>
      </c>
      <c r="P26" s="17"/>
      <c r="Q26" s="17"/>
      <c r="R26" s="17"/>
      <c r="S26" s="17"/>
      <c r="T26" s="23" t="e">
        <f t="shared" si="1"/>
        <v>#DIV/0!</v>
      </c>
      <c r="U26" s="25"/>
      <c r="V26" s="25"/>
      <c r="W26" s="25"/>
      <c r="X26" s="25"/>
      <c r="Y26" s="25"/>
      <c r="Z26" s="26"/>
      <c r="AA26" s="26"/>
      <c r="AB26" s="26"/>
      <c r="AC26" s="26"/>
      <c r="AD26" s="26"/>
      <c r="AE26" s="25"/>
      <c r="AF26" s="25"/>
      <c r="AG26" s="25"/>
      <c r="AH26" s="25"/>
      <c r="AI26" s="25"/>
      <c r="AJ26" s="25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65">
        <v>2009</v>
      </c>
      <c r="C27" s="66"/>
      <c r="D27" s="67" t="s">
        <v>34</v>
      </c>
      <c r="E27" s="65"/>
      <c r="F27" s="70" t="s">
        <v>46</v>
      </c>
      <c r="G27" s="69"/>
      <c r="H27" s="66"/>
      <c r="I27" s="65"/>
      <c r="J27" s="65"/>
      <c r="K27" s="65"/>
      <c r="L27" s="65"/>
      <c r="M27" s="65"/>
      <c r="N27" s="68"/>
      <c r="O27" s="23">
        <v>0</v>
      </c>
      <c r="P27" s="17"/>
      <c r="Q27" s="17"/>
      <c r="R27" s="17"/>
      <c r="S27" s="17"/>
      <c r="T27" s="23" t="e">
        <f t="shared" si="1"/>
        <v>#DIV/0!</v>
      </c>
      <c r="U27" s="25"/>
      <c r="V27" s="25"/>
      <c r="W27" s="25"/>
      <c r="X27" s="25"/>
      <c r="Y27" s="25"/>
      <c r="Z27" s="26"/>
      <c r="AA27" s="26"/>
      <c r="AB27" s="26"/>
      <c r="AC27" s="26"/>
      <c r="AD27" s="26"/>
      <c r="AE27" s="25"/>
      <c r="AF27" s="25"/>
      <c r="AG27" s="25"/>
      <c r="AH27" s="25"/>
      <c r="AI27" s="25"/>
      <c r="AJ27" s="25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65">
        <v>2010</v>
      </c>
      <c r="C28" s="66"/>
      <c r="D28" s="67" t="s">
        <v>34</v>
      </c>
      <c r="E28" s="65"/>
      <c r="F28" s="70" t="s">
        <v>46</v>
      </c>
      <c r="G28" s="69"/>
      <c r="H28" s="66"/>
      <c r="I28" s="65"/>
      <c r="J28" s="65"/>
      <c r="K28" s="65"/>
      <c r="L28" s="65"/>
      <c r="M28" s="65"/>
      <c r="N28" s="68"/>
      <c r="O28" s="23">
        <v>0</v>
      </c>
      <c r="P28" s="17"/>
      <c r="Q28" s="17"/>
      <c r="R28" s="17"/>
      <c r="S28" s="17"/>
      <c r="T28" s="23" t="e">
        <f t="shared" si="1"/>
        <v>#DIV/0!</v>
      </c>
      <c r="U28" s="25"/>
      <c r="V28" s="25"/>
      <c r="W28" s="25"/>
      <c r="X28" s="25"/>
      <c r="Y28" s="25"/>
      <c r="Z28" s="26"/>
      <c r="AA28" s="26"/>
      <c r="AB28" s="26"/>
      <c r="AC28" s="26"/>
      <c r="AD28" s="26"/>
      <c r="AE28" s="25"/>
      <c r="AF28" s="25"/>
      <c r="AG28" s="25"/>
      <c r="AH28" s="25"/>
      <c r="AI28" s="25"/>
      <c r="AJ28" s="25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65">
        <v>2011</v>
      </c>
      <c r="C29" s="66"/>
      <c r="D29" s="67" t="s">
        <v>34</v>
      </c>
      <c r="E29" s="65"/>
      <c r="F29" s="70" t="s">
        <v>46</v>
      </c>
      <c r="G29" s="69"/>
      <c r="H29" s="66"/>
      <c r="I29" s="65"/>
      <c r="J29" s="65"/>
      <c r="K29" s="65"/>
      <c r="L29" s="65"/>
      <c r="M29" s="65"/>
      <c r="N29" s="68"/>
      <c r="O29" s="23">
        <v>0</v>
      </c>
      <c r="P29" s="17"/>
      <c r="Q29" s="17"/>
      <c r="R29" s="17"/>
      <c r="S29" s="17"/>
      <c r="T29" s="23" t="e">
        <f t="shared" si="1"/>
        <v>#DIV/0!</v>
      </c>
      <c r="U29" s="25"/>
      <c r="V29" s="25"/>
      <c r="W29" s="25"/>
      <c r="X29" s="25"/>
      <c r="Y29" s="25"/>
      <c r="Z29" s="26"/>
      <c r="AA29" s="26"/>
      <c r="AB29" s="26"/>
      <c r="AC29" s="26"/>
      <c r="AD29" s="26"/>
      <c r="AE29" s="25"/>
      <c r="AF29" s="25"/>
      <c r="AG29" s="25"/>
      <c r="AH29" s="25"/>
      <c r="AI29" s="25"/>
      <c r="AJ29" s="25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25">
        <v>2012</v>
      </c>
      <c r="C30" s="39"/>
      <c r="D30" s="38"/>
      <c r="E30" s="25"/>
      <c r="F30" s="25"/>
      <c r="G30" s="25"/>
      <c r="H30" s="25"/>
      <c r="I30" s="25"/>
      <c r="J30" s="25"/>
      <c r="K30" s="25"/>
      <c r="L30" s="25"/>
      <c r="M30" s="25"/>
      <c r="N30" s="28"/>
      <c r="O30" s="23">
        <v>0</v>
      </c>
      <c r="P30" s="17"/>
      <c r="Q30" s="17"/>
      <c r="R30" s="17"/>
      <c r="S30" s="17"/>
      <c r="T30" s="23" t="e">
        <f t="shared" si="1"/>
        <v>#DIV/0!</v>
      </c>
      <c r="U30" s="25"/>
      <c r="V30" s="25"/>
      <c r="W30" s="25"/>
      <c r="X30" s="25"/>
      <c r="Y30" s="25"/>
      <c r="Z30" s="26"/>
      <c r="AA30" s="26"/>
      <c r="AB30" s="26"/>
      <c r="AC30" s="26"/>
      <c r="AD30" s="26"/>
      <c r="AE30" s="25"/>
      <c r="AF30" s="25"/>
      <c r="AG30" s="25"/>
      <c r="AH30" s="25"/>
      <c r="AI30" s="25"/>
      <c r="AJ30" s="25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60">
        <v>2013</v>
      </c>
      <c r="C31" s="61"/>
      <c r="D31" s="62" t="s">
        <v>47</v>
      </c>
      <c r="E31" s="60"/>
      <c r="F31" s="64" t="s">
        <v>44</v>
      </c>
      <c r="G31" s="60"/>
      <c r="H31" s="60"/>
      <c r="I31" s="60"/>
      <c r="J31" s="60"/>
      <c r="K31" s="60"/>
      <c r="L31" s="60"/>
      <c r="M31" s="60"/>
      <c r="N31" s="63"/>
      <c r="O31" s="23">
        <v>0</v>
      </c>
      <c r="P31" s="17"/>
      <c r="Q31" s="17"/>
      <c r="R31" s="17"/>
      <c r="S31" s="17"/>
      <c r="T31" s="23" t="e">
        <f t="shared" si="1"/>
        <v>#DIV/0!</v>
      </c>
      <c r="U31" s="25"/>
      <c r="V31" s="25"/>
      <c r="W31" s="25"/>
      <c r="X31" s="25"/>
      <c r="Y31" s="25"/>
      <c r="Z31" s="26"/>
      <c r="AA31" s="26"/>
      <c r="AB31" s="26"/>
      <c r="AC31" s="26"/>
      <c r="AD31" s="26"/>
      <c r="AE31" s="25"/>
      <c r="AF31" s="25"/>
      <c r="AG31" s="25"/>
      <c r="AH31" s="25"/>
      <c r="AI31" s="25"/>
      <c r="AJ31" s="25"/>
      <c r="AK31" s="22"/>
      <c r="AL31" s="7"/>
      <c r="AM31" s="7"/>
      <c r="AN31" s="7"/>
      <c r="AO31" s="7"/>
      <c r="AP31" s="7"/>
    </row>
    <row r="32" spans="1:42" ht="15" customHeight="1" x14ac:dyDescent="0.2">
      <c r="A32" s="1"/>
      <c r="B32" s="25">
        <v>2013</v>
      </c>
      <c r="C32" s="39" t="s">
        <v>48</v>
      </c>
      <c r="D32" s="38" t="s">
        <v>34</v>
      </c>
      <c r="E32" s="25">
        <v>11</v>
      </c>
      <c r="F32" s="25">
        <v>0</v>
      </c>
      <c r="G32" s="25">
        <v>0</v>
      </c>
      <c r="H32" s="25">
        <v>0</v>
      </c>
      <c r="I32" s="25">
        <v>20</v>
      </c>
      <c r="J32" s="25">
        <v>7</v>
      </c>
      <c r="K32" s="25">
        <v>7</v>
      </c>
      <c r="L32" s="25">
        <v>6</v>
      </c>
      <c r="M32" s="25">
        <v>0</v>
      </c>
      <c r="N32" s="28">
        <v>0.435</v>
      </c>
      <c r="O32" s="23">
        <v>46</v>
      </c>
      <c r="P32" s="17"/>
      <c r="Q32" s="17"/>
      <c r="R32" s="17"/>
      <c r="S32" s="17"/>
      <c r="T32" s="23" t="e">
        <f t="shared" si="1"/>
        <v>#DIV/0!</v>
      </c>
      <c r="U32" s="25"/>
      <c r="V32" s="25"/>
      <c r="W32" s="25"/>
      <c r="X32" s="25"/>
      <c r="Y32" s="25"/>
      <c r="Z32" s="26"/>
      <c r="AA32" s="26"/>
      <c r="AB32" s="26"/>
      <c r="AC32" s="26"/>
      <c r="AD32" s="26"/>
      <c r="AE32" s="25"/>
      <c r="AF32" s="25"/>
      <c r="AG32" s="25"/>
      <c r="AH32" s="25"/>
      <c r="AI32" s="25"/>
      <c r="AJ32" s="25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25">
        <v>2014</v>
      </c>
      <c r="C33" s="39"/>
      <c r="D33" s="38"/>
      <c r="E33" s="25"/>
      <c r="F33" s="25"/>
      <c r="G33" s="25"/>
      <c r="H33" s="25"/>
      <c r="I33" s="25"/>
      <c r="J33" s="25"/>
      <c r="K33" s="25"/>
      <c r="L33" s="25"/>
      <c r="M33" s="25"/>
      <c r="N33" s="28"/>
      <c r="O33" s="23">
        <v>0</v>
      </c>
      <c r="P33" s="17"/>
      <c r="Q33" s="17"/>
      <c r="R33" s="17"/>
      <c r="S33" s="17"/>
      <c r="T33" s="23" t="e">
        <f t="shared" ref="T33:T34" si="2">PRODUCT(L33/S33)</f>
        <v>#DIV/0!</v>
      </c>
      <c r="U33" s="25"/>
      <c r="V33" s="25"/>
      <c r="W33" s="25"/>
      <c r="X33" s="25"/>
      <c r="Y33" s="25"/>
      <c r="Z33" s="26"/>
      <c r="AA33" s="26"/>
      <c r="AB33" s="26"/>
      <c r="AC33" s="26"/>
      <c r="AD33" s="26"/>
      <c r="AE33" s="25"/>
      <c r="AF33" s="25"/>
      <c r="AG33" s="25"/>
      <c r="AH33" s="25"/>
      <c r="AI33" s="25"/>
      <c r="AJ33" s="25"/>
      <c r="AK33" s="22"/>
      <c r="AL33" s="7"/>
      <c r="AM33" s="7"/>
      <c r="AN33" s="7"/>
      <c r="AO33" s="7"/>
      <c r="AP33" s="7"/>
    </row>
    <row r="34" spans="1:42" ht="15" customHeight="1" x14ac:dyDescent="0.2">
      <c r="A34" s="1"/>
      <c r="B34" s="60">
        <v>2015</v>
      </c>
      <c r="C34" s="61"/>
      <c r="D34" s="62" t="s">
        <v>47</v>
      </c>
      <c r="E34" s="60"/>
      <c r="F34" s="64" t="s">
        <v>44</v>
      </c>
      <c r="G34" s="60"/>
      <c r="H34" s="60"/>
      <c r="I34" s="60"/>
      <c r="J34" s="60"/>
      <c r="K34" s="60"/>
      <c r="L34" s="60"/>
      <c r="M34" s="60"/>
      <c r="N34" s="63"/>
      <c r="O34" s="23">
        <v>0</v>
      </c>
      <c r="P34" s="17"/>
      <c r="Q34" s="17"/>
      <c r="R34" s="17"/>
      <c r="S34" s="17"/>
      <c r="T34" s="23" t="e">
        <f t="shared" si="2"/>
        <v>#DIV/0!</v>
      </c>
      <c r="U34" s="25"/>
      <c r="V34" s="25"/>
      <c r="W34" s="25"/>
      <c r="X34" s="25"/>
      <c r="Y34" s="25"/>
      <c r="Z34" s="26"/>
      <c r="AA34" s="26"/>
      <c r="AB34" s="26"/>
      <c r="AC34" s="26"/>
      <c r="AD34" s="26"/>
      <c r="AE34" s="25"/>
      <c r="AF34" s="25"/>
      <c r="AG34" s="25"/>
      <c r="AH34" s="25"/>
      <c r="AI34" s="25"/>
      <c r="AJ34" s="25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5" t="s">
        <v>9</v>
      </c>
      <c r="C35" s="16"/>
      <c r="D35" s="14"/>
      <c r="E35" s="17">
        <f t="shared" ref="E35:M35" si="3">SUM(E4:E32)</f>
        <v>228</v>
      </c>
      <c r="F35" s="17">
        <f t="shared" si="3"/>
        <v>19</v>
      </c>
      <c r="G35" s="17">
        <f t="shared" si="3"/>
        <v>161</v>
      </c>
      <c r="H35" s="17">
        <f t="shared" si="3"/>
        <v>312</v>
      </c>
      <c r="I35" s="17">
        <f t="shared" si="3"/>
        <v>1051</v>
      </c>
      <c r="J35" s="17">
        <f t="shared" si="3"/>
        <v>294</v>
      </c>
      <c r="K35" s="17">
        <f t="shared" si="3"/>
        <v>339</v>
      </c>
      <c r="L35" s="17">
        <f t="shared" si="3"/>
        <v>238</v>
      </c>
      <c r="M35" s="17">
        <f t="shared" si="3"/>
        <v>180</v>
      </c>
      <c r="N35" s="29">
        <f>PRODUCT(825/O35)</f>
        <v>0.60130746019018599</v>
      </c>
      <c r="O35" s="30">
        <f>SUM(O4:O32)</f>
        <v>1372.0102520249172</v>
      </c>
      <c r="P35" s="17"/>
      <c r="Q35" s="17"/>
      <c r="R35" s="17"/>
      <c r="S35" s="17"/>
      <c r="T35" s="23" t="e">
        <f t="shared" si="1"/>
        <v>#DIV/0!</v>
      </c>
      <c r="U35" s="17">
        <f t="shared" ref="U35:AJ35" si="4">SUM(U4:U32)</f>
        <v>16</v>
      </c>
      <c r="V35" s="17">
        <f t="shared" si="4"/>
        <v>2</v>
      </c>
      <c r="W35" s="17">
        <f t="shared" si="4"/>
        <v>15</v>
      </c>
      <c r="X35" s="17">
        <f t="shared" si="4"/>
        <v>16</v>
      </c>
      <c r="Y35" s="17">
        <f t="shared" si="4"/>
        <v>82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4</v>
      </c>
      <c r="AF35" s="17">
        <f t="shared" si="4"/>
        <v>1</v>
      </c>
      <c r="AG35" s="17">
        <f t="shared" si="4"/>
        <v>1</v>
      </c>
      <c r="AH35" s="17">
        <f t="shared" si="4"/>
        <v>2</v>
      </c>
      <c r="AI35" s="17">
        <f t="shared" si="4"/>
        <v>1</v>
      </c>
      <c r="AJ35" s="17">
        <f t="shared" si="4"/>
        <v>0</v>
      </c>
      <c r="AK35" s="22"/>
      <c r="AL35" s="7"/>
      <c r="AM35" s="7"/>
      <c r="AN35" s="7"/>
      <c r="AO35" s="7"/>
      <c r="AP35" s="7"/>
    </row>
    <row r="36" spans="1:42" ht="15" customHeight="1" x14ac:dyDescent="0.2">
      <c r="A36" s="1"/>
      <c r="B36" s="27" t="s">
        <v>2</v>
      </c>
      <c r="C36" s="31"/>
      <c r="D36" s="32">
        <f>SUM(F35:H35)+((I35-F35-G35)/3)+(E35/3)+(AE35*25)+(AF35*25)+(AG35*15)+(AH35*25)+(AI35*20)+(AJ35*15)</f>
        <v>1068.3333333333333</v>
      </c>
      <c r="E36" s="1"/>
      <c r="F36" s="1"/>
      <c r="G36" s="1"/>
      <c r="H36" s="1"/>
      <c r="I36" s="1"/>
      <c r="J36" s="1"/>
      <c r="K36" s="1"/>
      <c r="L36" s="1"/>
      <c r="M36" s="1"/>
      <c r="N36" s="33"/>
      <c r="O36" s="1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4"/>
      <c r="AJ36" s="1"/>
      <c r="AK36" s="22"/>
      <c r="AL36" s="7"/>
      <c r="AM36" s="7"/>
      <c r="AN36" s="7"/>
      <c r="AO36" s="7"/>
      <c r="AP36" s="7"/>
    </row>
    <row r="37" spans="1:42" s="8" customFormat="1" ht="15" customHeight="1" x14ac:dyDescent="0.25">
      <c r="A37" s="1"/>
      <c r="B37" s="1"/>
      <c r="C37" s="1"/>
      <c r="D37" s="23"/>
      <c r="E37" s="1"/>
      <c r="F37" s="1"/>
      <c r="G37" s="1"/>
      <c r="H37" s="1"/>
      <c r="I37" s="1"/>
      <c r="J37" s="1"/>
      <c r="K37" s="1"/>
      <c r="L37" s="1"/>
      <c r="M37" s="1"/>
      <c r="N37" s="33"/>
      <c r="O37" s="35"/>
      <c r="P37" s="23"/>
      <c r="Q37" s="23"/>
      <c r="R37" s="23"/>
      <c r="S37" s="23"/>
      <c r="T37" s="23"/>
      <c r="U37" s="1"/>
      <c r="V37" s="3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2"/>
      <c r="AL37" s="7"/>
      <c r="AM37" s="7"/>
      <c r="AN37" s="7"/>
      <c r="AO37" s="7"/>
      <c r="AP37" s="7"/>
    </row>
    <row r="38" spans="1:42" ht="15" customHeight="1" x14ac:dyDescent="0.25">
      <c r="A38" s="1"/>
      <c r="B38" s="21" t="s">
        <v>16</v>
      </c>
      <c r="C38" s="37"/>
      <c r="D38" s="37"/>
      <c r="E38" s="17" t="s">
        <v>4</v>
      </c>
      <c r="F38" s="17" t="s">
        <v>13</v>
      </c>
      <c r="G38" s="14" t="s">
        <v>14</v>
      </c>
      <c r="H38" s="17" t="s">
        <v>15</v>
      </c>
      <c r="I38" s="17" t="s">
        <v>3</v>
      </c>
      <c r="J38" s="1"/>
      <c r="K38" s="17" t="s">
        <v>24</v>
      </c>
      <c r="L38" s="17" t="s">
        <v>25</v>
      </c>
      <c r="M38" s="17" t="s">
        <v>26</v>
      </c>
      <c r="N38" s="29" t="s">
        <v>31</v>
      </c>
      <c r="O38" s="23"/>
      <c r="P38" s="38" t="s">
        <v>86</v>
      </c>
      <c r="Q38" s="11"/>
      <c r="R38" s="11"/>
      <c r="S38" s="11"/>
      <c r="T38" s="116"/>
      <c r="U38" s="116"/>
      <c r="V38" s="116"/>
      <c r="W38" s="116"/>
      <c r="X38" s="116"/>
      <c r="Y38" s="11"/>
      <c r="Z38" s="11"/>
      <c r="AA38" s="11"/>
      <c r="AB38" s="116"/>
      <c r="AC38" s="116"/>
      <c r="AD38" s="11"/>
      <c r="AE38" s="11"/>
      <c r="AF38" s="11"/>
      <c r="AG38" s="10"/>
      <c r="AH38" s="11"/>
      <c r="AI38" s="11"/>
      <c r="AJ38" s="40"/>
      <c r="AK38" s="22"/>
      <c r="AL38" s="7"/>
      <c r="AM38" s="7"/>
      <c r="AN38" s="7"/>
      <c r="AO38" s="7"/>
      <c r="AP38" s="7"/>
    </row>
    <row r="39" spans="1:42" ht="15" customHeight="1" x14ac:dyDescent="0.2">
      <c r="A39" s="1"/>
      <c r="B39" s="38" t="s">
        <v>17</v>
      </c>
      <c r="C39" s="11"/>
      <c r="D39" s="40"/>
      <c r="E39" s="25">
        <f>PRODUCT(E35)</f>
        <v>228</v>
      </c>
      <c r="F39" s="25">
        <f>PRODUCT(F35)</f>
        <v>19</v>
      </c>
      <c r="G39" s="25">
        <f>PRODUCT(G35)</f>
        <v>161</v>
      </c>
      <c r="H39" s="25">
        <f>PRODUCT(H35)</f>
        <v>312</v>
      </c>
      <c r="I39" s="25">
        <f>PRODUCT(I35)</f>
        <v>1051</v>
      </c>
      <c r="J39" s="1"/>
      <c r="K39" s="41">
        <f>PRODUCT((F39+G39)/E39)</f>
        <v>0.78947368421052633</v>
      </c>
      <c r="L39" s="41">
        <f>PRODUCT(H39/E39)</f>
        <v>1.368421052631579</v>
      </c>
      <c r="M39" s="41">
        <f>PRODUCT(I39/E39)</f>
        <v>4.6096491228070171</v>
      </c>
      <c r="N39" s="28">
        <f>PRODUCT(N35)</f>
        <v>0.60130746019018599</v>
      </c>
      <c r="O39" s="23">
        <f>PRODUCT(O35)</f>
        <v>1372.0102520249172</v>
      </c>
      <c r="P39" s="117" t="s">
        <v>87</v>
      </c>
      <c r="Q39" s="118"/>
      <c r="R39" s="118"/>
      <c r="S39" s="119" t="s">
        <v>101</v>
      </c>
      <c r="T39" s="119"/>
      <c r="U39" s="119"/>
      <c r="V39" s="119"/>
      <c r="W39" s="119"/>
      <c r="X39" s="119"/>
      <c r="Y39" s="119"/>
      <c r="Z39" s="119"/>
      <c r="AA39" s="119"/>
      <c r="AB39" s="121" t="s">
        <v>88</v>
      </c>
      <c r="AC39" s="119"/>
      <c r="AD39" s="119"/>
      <c r="AE39" s="119"/>
      <c r="AF39" s="120"/>
      <c r="AG39" s="120"/>
      <c r="AH39" s="119"/>
      <c r="AI39" s="121"/>
      <c r="AJ39" s="164"/>
      <c r="AK39" s="22"/>
      <c r="AL39" s="7"/>
      <c r="AM39" s="7"/>
      <c r="AN39" s="7"/>
      <c r="AO39" s="7"/>
      <c r="AP39" s="7"/>
    </row>
    <row r="40" spans="1:42" ht="15" customHeight="1" x14ac:dyDescent="0.2">
      <c r="A40" s="1"/>
      <c r="B40" s="42" t="s">
        <v>18</v>
      </c>
      <c r="C40" s="43"/>
      <c r="D40" s="44"/>
      <c r="E40" s="25">
        <v>16</v>
      </c>
      <c r="F40" s="25">
        <v>2</v>
      </c>
      <c r="G40" s="25">
        <v>15</v>
      </c>
      <c r="H40" s="25">
        <v>16</v>
      </c>
      <c r="I40" s="25">
        <v>82</v>
      </c>
      <c r="J40" s="1"/>
      <c r="K40" s="41">
        <v>1.0625</v>
      </c>
      <c r="L40" s="41">
        <v>1</v>
      </c>
      <c r="M40" s="41">
        <v>5.125</v>
      </c>
      <c r="N40" s="28">
        <v>0.64600000000000002</v>
      </c>
      <c r="O40" s="23">
        <v>127</v>
      </c>
      <c r="P40" s="122" t="s">
        <v>89</v>
      </c>
      <c r="Q40" s="123"/>
      <c r="R40" s="123"/>
      <c r="S40" s="124"/>
      <c r="T40" s="124"/>
      <c r="U40" s="124"/>
      <c r="V40" s="124"/>
      <c r="W40" s="124"/>
      <c r="X40" s="124"/>
      <c r="Y40" s="124"/>
      <c r="Z40" s="124"/>
      <c r="AA40" s="124"/>
      <c r="AB40" s="126"/>
      <c r="AC40" s="124"/>
      <c r="AD40" s="124"/>
      <c r="AE40" s="124"/>
      <c r="AF40" s="125"/>
      <c r="AG40" s="125"/>
      <c r="AH40" s="124"/>
      <c r="AI40" s="126"/>
      <c r="AJ40" s="165"/>
      <c r="AK40" s="22"/>
      <c r="AL40" s="7"/>
      <c r="AM40" s="7"/>
      <c r="AN40" s="7"/>
      <c r="AO40" s="7"/>
      <c r="AP40" s="7"/>
    </row>
    <row r="41" spans="1:42" ht="15" customHeight="1" x14ac:dyDescent="0.2">
      <c r="A41" s="1"/>
      <c r="B41" s="45" t="s">
        <v>19</v>
      </c>
      <c r="C41" s="46"/>
      <c r="D41" s="47"/>
      <c r="E41" s="26"/>
      <c r="F41" s="26"/>
      <c r="G41" s="26"/>
      <c r="H41" s="26"/>
      <c r="I41" s="26"/>
      <c r="J41" s="1"/>
      <c r="K41" s="48"/>
      <c r="L41" s="48"/>
      <c r="M41" s="48"/>
      <c r="N41" s="49"/>
      <c r="O41" s="23"/>
      <c r="P41" s="122" t="s">
        <v>90</v>
      </c>
      <c r="Q41" s="123"/>
      <c r="R41" s="123"/>
      <c r="S41" s="124"/>
      <c r="T41" s="124"/>
      <c r="U41" s="124"/>
      <c r="V41" s="124"/>
      <c r="W41" s="124"/>
      <c r="X41" s="124"/>
      <c r="Y41" s="124"/>
      <c r="Z41" s="124"/>
      <c r="AA41" s="124"/>
      <c r="AB41" s="126"/>
      <c r="AC41" s="124"/>
      <c r="AD41" s="124"/>
      <c r="AE41" s="124"/>
      <c r="AF41" s="125"/>
      <c r="AG41" s="125"/>
      <c r="AH41" s="124"/>
      <c r="AI41" s="126"/>
      <c r="AJ41" s="165"/>
      <c r="AK41" s="22"/>
      <c r="AL41" s="7"/>
      <c r="AM41" s="7"/>
      <c r="AN41" s="7"/>
      <c r="AO41" s="7"/>
      <c r="AP41" s="7"/>
    </row>
    <row r="42" spans="1:42" ht="15" customHeight="1" x14ac:dyDescent="0.2">
      <c r="A42" s="1"/>
      <c r="B42" s="50" t="s">
        <v>20</v>
      </c>
      <c r="C42" s="51"/>
      <c r="D42" s="52"/>
      <c r="E42" s="17">
        <f>SUM(E39:E41)</f>
        <v>244</v>
      </c>
      <c r="F42" s="17">
        <f>SUM(F39:F41)</f>
        <v>21</v>
      </c>
      <c r="G42" s="17">
        <f>SUM(G39:G41)</f>
        <v>176</v>
      </c>
      <c r="H42" s="17">
        <f>SUM(H39:H41)</f>
        <v>328</v>
      </c>
      <c r="I42" s="17">
        <f>SUM(I39:I41)</f>
        <v>1133</v>
      </c>
      <c r="J42" s="1"/>
      <c r="K42" s="53">
        <f>PRODUCT((F42+G42)/E42)</f>
        <v>0.80737704918032782</v>
      </c>
      <c r="L42" s="53">
        <f>PRODUCT(H42/E42)</f>
        <v>1.3442622950819672</v>
      </c>
      <c r="M42" s="53">
        <f>PRODUCT(I42/E42)</f>
        <v>4.6434426229508201</v>
      </c>
      <c r="N42" s="29">
        <f>PRODUCT(906/O42)</f>
        <v>0.60439880166005699</v>
      </c>
      <c r="O42" s="23">
        <f>SUM(O39:O41)</f>
        <v>1499.0102520249172</v>
      </c>
      <c r="P42" s="127" t="s">
        <v>91</v>
      </c>
      <c r="Q42" s="128"/>
      <c r="R42" s="128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30"/>
      <c r="AH42" s="129"/>
      <c r="AI42" s="131"/>
      <c r="AJ42" s="166"/>
      <c r="AK42" s="22"/>
      <c r="AL42" s="7"/>
      <c r="AM42" s="7"/>
      <c r="AN42" s="7"/>
      <c r="AO42" s="7"/>
      <c r="AP42" s="7"/>
    </row>
    <row r="43" spans="1:42" ht="15" customHeight="1" x14ac:dyDescent="0.2">
      <c r="A43" s="1"/>
      <c r="B43" s="34"/>
      <c r="C43" s="34"/>
      <c r="D43" s="34"/>
      <c r="E43" s="34"/>
      <c r="F43" s="34"/>
      <c r="G43" s="34"/>
      <c r="H43" s="34"/>
      <c r="I43" s="34"/>
      <c r="J43" s="1"/>
      <c r="K43" s="34"/>
      <c r="L43" s="34"/>
      <c r="M43" s="34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4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"/>
      <c r="Q50" s="7"/>
      <c r="R50" s="7"/>
      <c r="S50" s="1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"/>
      <c r="Q51" s="7"/>
      <c r="R51" s="7"/>
      <c r="S51" s="1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1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7"/>
      <c r="Q53" s="7"/>
      <c r="R53" s="7"/>
      <c r="S53" s="1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1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"/>
      <c r="Q55" s="7"/>
      <c r="R55" s="7"/>
      <c r="S55" s="1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7"/>
      <c r="Q56" s="7"/>
      <c r="R56" s="7"/>
      <c r="S56" s="1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7"/>
      <c r="Q57" s="7"/>
      <c r="R57" s="7"/>
      <c r="S57" s="1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7"/>
      <c r="Q58" s="7"/>
      <c r="R58" s="7"/>
      <c r="S58" s="1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7"/>
      <c r="Q59" s="7"/>
      <c r="R59" s="7"/>
      <c r="S59" s="1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1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7"/>
      <c r="Q61" s="7"/>
      <c r="R61" s="7"/>
      <c r="S61" s="1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  <c r="Q62" s="7"/>
      <c r="R62" s="7"/>
      <c r="S62" s="1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  <c r="Q63" s="7"/>
      <c r="R63" s="7"/>
      <c r="S63" s="1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  <c r="Q64" s="7"/>
      <c r="R64" s="7"/>
      <c r="S64" s="1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7"/>
      <c r="Q65" s="7"/>
      <c r="R65" s="7"/>
      <c r="S65" s="1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7"/>
      <c r="Q66" s="7"/>
      <c r="R66" s="7"/>
      <c r="S66" s="1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2"/>
      <c r="AL66" s="7"/>
      <c r="AM66" s="7"/>
      <c r="AN66" s="7"/>
      <c r="AO66" s="7"/>
      <c r="AP66" s="7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7"/>
      <c r="Q67" s="7"/>
      <c r="R67" s="7"/>
      <c r="S67" s="1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2"/>
      <c r="AL67" s="7"/>
      <c r="AM67" s="7"/>
      <c r="AN67" s="7"/>
      <c r="AO67" s="7"/>
      <c r="AP67" s="7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"/>
      <c r="Q68" s="7"/>
      <c r="R68" s="7"/>
      <c r="S68" s="1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2"/>
      <c r="AL68" s="7"/>
      <c r="AM68" s="7"/>
      <c r="AN68" s="7"/>
      <c r="AO68" s="7"/>
      <c r="AP68" s="7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7"/>
      <c r="Q69" s="7"/>
      <c r="R69" s="7"/>
      <c r="S69" s="1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2"/>
      <c r="AL69" s="7"/>
      <c r="AM69" s="7"/>
      <c r="AN69" s="7"/>
      <c r="AO69" s="7"/>
      <c r="AP69" s="7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7"/>
      <c r="Q70" s="7"/>
      <c r="R70" s="7"/>
      <c r="S70" s="1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2"/>
      <c r="AL70" s="7"/>
      <c r="AM70" s="7"/>
      <c r="AN70" s="7"/>
      <c r="AO70" s="7"/>
      <c r="AP70" s="7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7"/>
      <c r="Q71" s="7"/>
      <c r="R71" s="7"/>
      <c r="S71" s="1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2"/>
      <c r="AL71" s="7"/>
      <c r="AM71" s="7"/>
      <c r="AN71" s="7"/>
      <c r="AO71" s="7"/>
      <c r="AP71" s="7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7"/>
      <c r="Q72" s="7"/>
      <c r="R72" s="7"/>
      <c r="S72" s="1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2"/>
      <c r="AL72" s="7"/>
      <c r="AM72" s="7"/>
      <c r="AN72" s="7"/>
      <c r="AO72" s="7"/>
      <c r="AP72" s="7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7"/>
      <c r="Q73" s="7"/>
      <c r="R73" s="7"/>
      <c r="S73" s="1"/>
      <c r="T73" s="23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2"/>
      <c r="AL73" s="7"/>
      <c r="AM73" s="7"/>
      <c r="AN73" s="7"/>
      <c r="AO73" s="7"/>
      <c r="AP73" s="7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7"/>
      <c r="Q74" s="7"/>
      <c r="R74" s="7"/>
      <c r="S74" s="1"/>
      <c r="T74" s="23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2"/>
      <c r="AL74" s="7"/>
      <c r="AM74" s="7"/>
      <c r="AN74" s="7"/>
      <c r="AO74" s="7"/>
      <c r="AP74" s="7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7"/>
      <c r="Q75" s="7"/>
      <c r="R75" s="7"/>
      <c r="S75" s="1"/>
      <c r="T75" s="23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2"/>
      <c r="AL75" s="7"/>
      <c r="AM75" s="7"/>
      <c r="AN75" s="7"/>
      <c r="AO75" s="7"/>
      <c r="AP75" s="7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7"/>
      <c r="Q76" s="7"/>
      <c r="R76" s="7"/>
      <c r="S76" s="1"/>
      <c r="T76" s="23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2"/>
      <c r="AL76" s="7"/>
      <c r="AM76" s="7"/>
      <c r="AN76" s="7"/>
      <c r="AO76" s="7"/>
      <c r="AP76" s="7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7"/>
      <c r="Q77" s="7"/>
      <c r="R77" s="7"/>
      <c r="S77" s="1"/>
      <c r="T77" s="2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2"/>
      <c r="AL77" s="7"/>
      <c r="AM77" s="7"/>
      <c r="AN77" s="7"/>
      <c r="AO77" s="7"/>
      <c r="AP77" s="7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7"/>
      <c r="Q78" s="7"/>
      <c r="R78" s="7"/>
      <c r="S78" s="1"/>
      <c r="T78" s="23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2"/>
      <c r="AL78" s="7"/>
      <c r="AM78" s="7"/>
      <c r="AN78" s="7"/>
      <c r="AO78" s="7"/>
      <c r="AP78" s="7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7"/>
      <c r="Q79" s="7"/>
      <c r="R79" s="7"/>
      <c r="S79" s="1"/>
      <c r="T79" s="2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2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7"/>
      <c r="Q80" s="7"/>
      <c r="R80" s="7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2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7"/>
      <c r="Q81" s="7"/>
      <c r="R81" s="7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2"/>
      <c r="AL81" s="7"/>
      <c r="AM81" s="7"/>
      <c r="AN81" s="7"/>
      <c r="AO81" s="7"/>
      <c r="AP81" s="7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"/>
      <c r="Q82" s="7"/>
      <c r="R82" s="7"/>
      <c r="S82" s="1"/>
      <c r="T82" s="23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2"/>
      <c r="AL82" s="7"/>
      <c r="AM82" s="7"/>
      <c r="AN82" s="7"/>
      <c r="AO82" s="7"/>
      <c r="AP82" s="7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"/>
      <c r="Q83" s="7"/>
      <c r="R83" s="7"/>
      <c r="S83" s="1"/>
      <c r="T83" s="23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2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2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2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2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2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2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2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2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2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2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2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2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2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2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2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2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ht="15" customHeight="1" x14ac:dyDescent="0.25">
      <c r="O109" s="23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42" ht="15" customHeight="1" x14ac:dyDescent="0.25">
      <c r="O110" s="23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42" ht="15" customHeight="1" x14ac:dyDescent="0.25">
      <c r="O111" s="23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42" ht="15" customHeight="1" x14ac:dyDescent="0.25">
      <c r="O112" s="23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4.7109375" style="111" customWidth="1"/>
    <col min="3" max="3" width="20.28515625" style="112" customWidth="1"/>
    <col min="4" max="4" width="10" style="113" customWidth="1"/>
    <col min="5" max="5" width="7.85546875" style="113" customWidth="1"/>
    <col min="6" max="6" width="0.7109375" style="35" customWidth="1"/>
    <col min="7" max="16" width="5.28515625" style="112" customWidth="1"/>
    <col min="17" max="21" width="6.7109375" style="163" customWidth="1"/>
    <col min="22" max="22" width="11" style="112" customWidth="1"/>
    <col min="23" max="23" width="23.7109375" style="112" customWidth="1"/>
    <col min="24" max="24" width="10.7109375" style="112" customWidth="1"/>
    <col min="25" max="25" width="26" style="110" customWidth="1"/>
    <col min="26" max="26" width="9.140625" style="110"/>
  </cols>
  <sheetData>
    <row r="1" spans="1:32" ht="18.75" x14ac:dyDescent="0.3">
      <c r="A1" s="7"/>
      <c r="B1" s="132" t="s">
        <v>49</v>
      </c>
      <c r="C1" s="71"/>
      <c r="D1" s="72"/>
      <c r="E1" s="72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53"/>
      <c r="R1" s="153"/>
      <c r="S1" s="153"/>
      <c r="T1" s="153"/>
      <c r="U1" s="153"/>
      <c r="V1" s="71"/>
      <c r="W1" s="71"/>
      <c r="X1" s="71"/>
      <c r="Y1" s="23"/>
      <c r="Z1" s="23"/>
    </row>
    <row r="2" spans="1:32" ht="14.25" x14ac:dyDescent="0.2">
      <c r="A2" s="7"/>
      <c r="B2" s="9" t="s">
        <v>77</v>
      </c>
      <c r="C2" s="73" t="s">
        <v>45</v>
      </c>
      <c r="D2" s="7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54"/>
      <c r="R2" s="154"/>
      <c r="S2" s="154"/>
      <c r="T2" s="154"/>
      <c r="U2" s="154"/>
      <c r="V2" s="10"/>
      <c r="W2" s="10"/>
      <c r="X2" s="10"/>
      <c r="Y2" s="23"/>
      <c r="Z2" s="23"/>
    </row>
    <row r="3" spans="1:32" ht="14.25" x14ac:dyDescent="0.2">
      <c r="A3" s="22"/>
      <c r="B3" s="74" t="s">
        <v>50</v>
      </c>
      <c r="C3" s="21" t="s">
        <v>51</v>
      </c>
      <c r="D3" s="75" t="s">
        <v>52</v>
      </c>
      <c r="E3" s="76" t="s">
        <v>1</v>
      </c>
      <c r="F3" s="23"/>
      <c r="G3" s="77" t="s">
        <v>53</v>
      </c>
      <c r="H3" s="78" t="s">
        <v>54</v>
      </c>
      <c r="I3" s="78" t="s">
        <v>29</v>
      </c>
      <c r="J3" s="16" t="s">
        <v>55</v>
      </c>
      <c r="K3" s="79" t="s">
        <v>56</v>
      </c>
      <c r="L3" s="79" t="s">
        <v>92</v>
      </c>
      <c r="M3" s="77" t="s">
        <v>57</v>
      </c>
      <c r="N3" s="77" t="s">
        <v>28</v>
      </c>
      <c r="O3" s="78" t="s">
        <v>58</v>
      </c>
      <c r="P3" s="77" t="s">
        <v>54</v>
      </c>
      <c r="Q3" s="155" t="s">
        <v>3</v>
      </c>
      <c r="R3" s="155">
        <v>1</v>
      </c>
      <c r="S3" s="155">
        <v>2</v>
      </c>
      <c r="T3" s="155">
        <v>3</v>
      </c>
      <c r="U3" s="155" t="s">
        <v>59</v>
      </c>
      <c r="V3" s="16" t="s">
        <v>60</v>
      </c>
      <c r="W3" s="15" t="s">
        <v>61</v>
      </c>
      <c r="X3" s="15" t="s">
        <v>62</v>
      </c>
      <c r="Y3" s="23"/>
      <c r="Z3" s="23"/>
    </row>
    <row r="4" spans="1:32" ht="14.25" x14ac:dyDescent="0.2">
      <c r="A4" s="22"/>
      <c r="B4" s="80" t="s">
        <v>78</v>
      </c>
      <c r="C4" s="149" t="s">
        <v>79</v>
      </c>
      <c r="D4" s="80" t="s">
        <v>63</v>
      </c>
      <c r="E4" s="150" t="s">
        <v>40</v>
      </c>
      <c r="F4" s="151"/>
      <c r="G4" s="81"/>
      <c r="H4" s="81"/>
      <c r="I4" s="81">
        <v>1</v>
      </c>
      <c r="J4" s="81" t="s">
        <v>64</v>
      </c>
      <c r="K4" s="81">
        <v>2</v>
      </c>
      <c r="L4" s="81" t="s">
        <v>80</v>
      </c>
      <c r="M4" s="81">
        <v>1</v>
      </c>
      <c r="N4" s="81">
        <v>1</v>
      </c>
      <c r="O4" s="81">
        <v>1</v>
      </c>
      <c r="P4" s="81">
        <v>1</v>
      </c>
      <c r="Q4" s="82" t="s">
        <v>104</v>
      </c>
      <c r="R4" s="82" t="s">
        <v>105</v>
      </c>
      <c r="S4" s="82" t="s">
        <v>106</v>
      </c>
      <c r="T4" s="82" t="s">
        <v>107</v>
      </c>
      <c r="U4" s="82" t="s">
        <v>107</v>
      </c>
      <c r="V4" s="152">
        <v>0.81799999999999995</v>
      </c>
      <c r="W4" s="149" t="s">
        <v>67</v>
      </c>
      <c r="X4" s="82" t="s">
        <v>81</v>
      </c>
      <c r="Y4" s="23"/>
      <c r="Z4" s="23"/>
    </row>
    <row r="5" spans="1:32" ht="14.25" x14ac:dyDescent="0.2">
      <c r="A5" s="22"/>
      <c r="B5" s="80" t="s">
        <v>65</v>
      </c>
      <c r="C5" s="149" t="s">
        <v>66</v>
      </c>
      <c r="D5" s="80" t="s">
        <v>63</v>
      </c>
      <c r="E5" s="150" t="s">
        <v>40</v>
      </c>
      <c r="F5" s="151"/>
      <c r="G5" s="81">
        <v>1</v>
      </c>
      <c r="H5" s="81"/>
      <c r="I5" s="81"/>
      <c r="J5" s="81" t="s">
        <v>64</v>
      </c>
      <c r="K5" s="81">
        <v>2</v>
      </c>
      <c r="L5" s="81"/>
      <c r="M5" s="81">
        <v>1</v>
      </c>
      <c r="N5" s="81"/>
      <c r="O5" s="81"/>
      <c r="P5" s="81">
        <v>1</v>
      </c>
      <c r="Q5" s="82" t="s">
        <v>108</v>
      </c>
      <c r="R5" s="82" t="s">
        <v>109</v>
      </c>
      <c r="S5" s="82" t="s">
        <v>110</v>
      </c>
      <c r="T5" s="82" t="s">
        <v>105</v>
      </c>
      <c r="U5" s="82" t="s">
        <v>111</v>
      </c>
      <c r="V5" s="152">
        <v>0.42857142857142855</v>
      </c>
      <c r="W5" s="149" t="s">
        <v>67</v>
      </c>
      <c r="X5" s="82" t="s">
        <v>68</v>
      </c>
      <c r="Y5" s="23"/>
      <c r="Z5" s="23"/>
    </row>
    <row r="6" spans="1:32" ht="14.25" x14ac:dyDescent="0.2">
      <c r="A6" s="22"/>
      <c r="B6" s="80" t="s">
        <v>69</v>
      </c>
      <c r="C6" s="149" t="s">
        <v>70</v>
      </c>
      <c r="D6" s="80" t="s">
        <v>63</v>
      </c>
      <c r="E6" s="150" t="s">
        <v>40</v>
      </c>
      <c r="F6" s="151"/>
      <c r="G6" s="81">
        <v>1</v>
      </c>
      <c r="H6" s="81"/>
      <c r="I6" s="81"/>
      <c r="J6" s="81" t="s">
        <v>64</v>
      </c>
      <c r="K6" s="81">
        <v>6</v>
      </c>
      <c r="L6" s="81"/>
      <c r="M6" s="81">
        <v>1</v>
      </c>
      <c r="N6" s="81"/>
      <c r="O6" s="81"/>
      <c r="P6" s="81">
        <v>2</v>
      </c>
      <c r="Q6" s="82" t="s">
        <v>112</v>
      </c>
      <c r="R6" s="82" t="s">
        <v>107</v>
      </c>
      <c r="S6" s="82" t="s">
        <v>113</v>
      </c>
      <c r="T6" s="82"/>
      <c r="U6" s="82" t="s">
        <v>105</v>
      </c>
      <c r="V6" s="152">
        <v>0.44444444444444442</v>
      </c>
      <c r="W6" s="149" t="s">
        <v>71</v>
      </c>
      <c r="X6" s="82" t="s">
        <v>72</v>
      </c>
      <c r="Y6" s="23"/>
      <c r="Z6" s="23"/>
    </row>
    <row r="7" spans="1:32" ht="14.25" x14ac:dyDescent="0.2">
      <c r="A7" s="22"/>
      <c r="B7" s="80" t="s">
        <v>73</v>
      </c>
      <c r="C7" s="149" t="s">
        <v>74</v>
      </c>
      <c r="D7" s="80" t="s">
        <v>63</v>
      </c>
      <c r="E7" s="150" t="s">
        <v>40</v>
      </c>
      <c r="F7" s="151"/>
      <c r="G7" s="81">
        <v>1</v>
      </c>
      <c r="H7" s="81"/>
      <c r="I7" s="81"/>
      <c r="J7" s="81" t="s">
        <v>64</v>
      </c>
      <c r="K7" s="81">
        <v>6</v>
      </c>
      <c r="L7" s="81"/>
      <c r="M7" s="81">
        <v>1</v>
      </c>
      <c r="N7" s="81"/>
      <c r="O7" s="81"/>
      <c r="P7" s="81">
        <v>1</v>
      </c>
      <c r="Q7" s="82" t="s">
        <v>114</v>
      </c>
      <c r="R7" s="82" t="s">
        <v>105</v>
      </c>
      <c r="S7" s="82" t="s">
        <v>109</v>
      </c>
      <c r="T7" s="82"/>
      <c r="U7" s="82"/>
      <c r="V7" s="152">
        <v>0.5</v>
      </c>
      <c r="W7" s="149" t="s">
        <v>71</v>
      </c>
      <c r="X7" s="82" t="s">
        <v>75</v>
      </c>
      <c r="Y7" s="23"/>
      <c r="Z7" s="23"/>
    </row>
    <row r="8" spans="1:32" ht="14.25" x14ac:dyDescent="0.2">
      <c r="A8" s="7"/>
      <c r="B8" s="83" t="s">
        <v>9</v>
      </c>
      <c r="C8" s="84"/>
      <c r="D8" s="85"/>
      <c r="E8" s="86"/>
      <c r="F8" s="87"/>
      <c r="G8" s="88">
        <f>SUM(G4:G7)</f>
        <v>3</v>
      </c>
      <c r="H8" s="88"/>
      <c r="I8" s="88">
        <f>SUM(I4:I7)</f>
        <v>1</v>
      </c>
      <c r="J8" s="84"/>
      <c r="K8" s="84"/>
      <c r="L8" s="84"/>
      <c r="M8" s="88">
        <f t="shared" ref="M8:P8" si="0">SUM(M4:M7)</f>
        <v>4</v>
      </c>
      <c r="N8" s="88">
        <f t="shared" si="0"/>
        <v>1</v>
      </c>
      <c r="O8" s="88">
        <f t="shared" si="0"/>
        <v>1</v>
      </c>
      <c r="P8" s="88">
        <f t="shared" si="0"/>
        <v>5</v>
      </c>
      <c r="Q8" s="91" t="s">
        <v>115</v>
      </c>
      <c r="R8" s="91" t="s">
        <v>116</v>
      </c>
      <c r="S8" s="91" t="s">
        <v>117</v>
      </c>
      <c r="T8" s="91" t="s">
        <v>110</v>
      </c>
      <c r="U8" s="91" t="s">
        <v>118</v>
      </c>
      <c r="V8" s="89" t="s">
        <v>119</v>
      </c>
      <c r="W8" s="90"/>
      <c r="X8" s="91"/>
      <c r="Y8" s="23"/>
      <c r="Z8" s="23"/>
    </row>
    <row r="9" spans="1:32" x14ac:dyDescent="0.25">
      <c r="A9" s="93"/>
      <c r="B9" s="94" t="s">
        <v>76</v>
      </c>
      <c r="C9" s="95" t="s">
        <v>82</v>
      </c>
      <c r="D9" s="96"/>
      <c r="E9" s="96"/>
      <c r="F9" s="97"/>
      <c r="G9" s="98"/>
      <c r="H9" s="99"/>
      <c r="I9" s="96"/>
      <c r="J9" s="99"/>
      <c r="K9" s="100"/>
      <c r="L9" s="99"/>
      <c r="M9" s="100"/>
      <c r="N9" s="100"/>
      <c r="O9" s="100"/>
      <c r="P9" s="100"/>
      <c r="Q9" s="156"/>
      <c r="R9" s="157"/>
      <c r="S9" s="156"/>
      <c r="T9" s="156"/>
      <c r="U9" s="156"/>
      <c r="V9" s="95"/>
      <c r="W9" s="100"/>
      <c r="X9" s="101"/>
      <c r="Y9" s="92"/>
      <c r="Z9" s="102"/>
    </row>
    <row r="10" spans="1:32" x14ac:dyDescent="0.25">
      <c r="A10" s="22"/>
      <c r="B10" s="133"/>
      <c r="C10" s="134"/>
      <c r="D10" s="134"/>
      <c r="E10" s="104"/>
      <c r="F10" s="104"/>
      <c r="G10" s="105"/>
      <c r="H10" s="106"/>
      <c r="I10" s="103"/>
      <c r="J10" s="106"/>
      <c r="K10" s="103"/>
      <c r="L10" s="106"/>
      <c r="M10" s="103"/>
      <c r="N10" s="103"/>
      <c r="O10" s="103"/>
      <c r="P10" s="103"/>
      <c r="Q10" s="158"/>
      <c r="R10" s="158"/>
      <c r="S10" s="158"/>
      <c r="T10" s="158"/>
      <c r="U10" s="158"/>
      <c r="V10" s="103"/>
      <c r="W10" s="103"/>
      <c r="X10" s="107"/>
      <c r="Y10" s="92"/>
      <c r="Z10" s="92"/>
      <c r="AA10" s="92"/>
      <c r="AB10" s="92"/>
      <c r="AC10" s="92"/>
      <c r="AD10" s="92"/>
    </row>
    <row r="11" spans="1:32" s="110" customFormat="1" ht="18.75" customHeight="1" x14ac:dyDescent="0.2">
      <c r="A11" s="7"/>
      <c r="B11" s="135" t="s">
        <v>93</v>
      </c>
      <c r="C11" s="71"/>
      <c r="D11" s="72"/>
      <c r="E11" s="72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153"/>
      <c r="R11" s="153"/>
      <c r="S11" s="153"/>
      <c r="T11" s="153"/>
      <c r="U11" s="153"/>
      <c r="V11" s="71"/>
      <c r="W11" s="72"/>
      <c r="X11" s="66"/>
      <c r="Y11" s="23"/>
      <c r="Z11" s="23"/>
      <c r="AA11" s="23"/>
      <c r="AB11" s="23"/>
      <c r="AC11" s="23"/>
      <c r="AD11" s="23"/>
      <c r="AE11" s="23"/>
      <c r="AF11" s="23"/>
    </row>
    <row r="12" spans="1:32" s="136" customFormat="1" ht="15" customHeight="1" x14ac:dyDescent="0.2">
      <c r="A12" s="22"/>
      <c r="B12" s="74" t="s">
        <v>50</v>
      </c>
      <c r="C12" s="21" t="s">
        <v>94</v>
      </c>
      <c r="D12" s="75" t="s">
        <v>52</v>
      </c>
      <c r="E12" s="76" t="s">
        <v>1</v>
      </c>
      <c r="F12" s="36"/>
      <c r="G12" s="77" t="s">
        <v>53</v>
      </c>
      <c r="H12" s="78" t="s">
        <v>54</v>
      </c>
      <c r="I12" s="78" t="s">
        <v>29</v>
      </c>
      <c r="J12" s="16" t="s">
        <v>55</v>
      </c>
      <c r="K12" s="79" t="s">
        <v>56</v>
      </c>
      <c r="L12" s="79" t="s">
        <v>92</v>
      </c>
      <c r="M12" s="77" t="s">
        <v>57</v>
      </c>
      <c r="N12" s="77" t="s">
        <v>28</v>
      </c>
      <c r="O12" s="78" t="s">
        <v>58</v>
      </c>
      <c r="P12" s="77" t="s">
        <v>54</v>
      </c>
      <c r="Q12" s="155" t="s">
        <v>3</v>
      </c>
      <c r="R12" s="155">
        <v>1</v>
      </c>
      <c r="S12" s="155">
        <v>2</v>
      </c>
      <c r="T12" s="155">
        <v>3</v>
      </c>
      <c r="U12" s="155" t="s">
        <v>59</v>
      </c>
      <c r="V12" s="16" t="s">
        <v>60</v>
      </c>
      <c r="W12" s="15" t="s">
        <v>61</v>
      </c>
      <c r="X12" s="15" t="s">
        <v>62</v>
      </c>
      <c r="Y12" s="23"/>
      <c r="Z12" s="23"/>
      <c r="AA12" s="23"/>
      <c r="AB12" s="23"/>
      <c r="AC12" s="23"/>
      <c r="AD12" s="23"/>
      <c r="AE12" s="23"/>
      <c r="AF12" s="23"/>
    </row>
    <row r="13" spans="1:32" s="136" customFormat="1" ht="15" customHeight="1" x14ac:dyDescent="0.2">
      <c r="A13" s="22"/>
      <c r="B13" s="137" t="s">
        <v>96</v>
      </c>
      <c r="C13" s="142" t="s">
        <v>97</v>
      </c>
      <c r="D13" s="137" t="s">
        <v>95</v>
      </c>
      <c r="E13" s="142" t="s">
        <v>34</v>
      </c>
      <c r="F13" s="143"/>
      <c r="G13" s="144"/>
      <c r="H13" s="145"/>
      <c r="I13" s="144">
        <v>1</v>
      </c>
      <c r="J13" s="146"/>
      <c r="K13" s="144" t="s">
        <v>102</v>
      </c>
      <c r="L13" s="145"/>
      <c r="M13" s="147">
        <v>1</v>
      </c>
      <c r="N13" s="138"/>
      <c r="O13" s="138"/>
      <c r="P13" s="138"/>
      <c r="Q13" s="145" t="s">
        <v>103</v>
      </c>
      <c r="R13" s="145"/>
      <c r="S13" s="145"/>
      <c r="T13" s="145"/>
      <c r="U13" s="145"/>
      <c r="V13" s="148" t="s">
        <v>35</v>
      </c>
      <c r="W13" s="142" t="s">
        <v>98</v>
      </c>
      <c r="X13" s="146">
        <v>350</v>
      </c>
      <c r="Y13" s="23"/>
      <c r="Z13" s="23"/>
      <c r="AA13" s="23"/>
      <c r="AB13" s="23"/>
      <c r="AC13" s="23"/>
      <c r="AD13" s="23"/>
      <c r="AE13" s="23"/>
      <c r="AF13" s="23"/>
    </row>
    <row r="14" spans="1:32" x14ac:dyDescent="0.25">
      <c r="A14" s="22"/>
      <c r="B14" s="139" t="s">
        <v>76</v>
      </c>
      <c r="C14" s="95" t="s">
        <v>99</v>
      </c>
      <c r="D14" s="140"/>
      <c r="E14" s="99"/>
      <c r="F14" s="97"/>
      <c r="G14" s="98"/>
      <c r="H14" s="99"/>
      <c r="I14" s="96"/>
      <c r="J14" s="99"/>
      <c r="K14" s="99"/>
      <c r="L14" s="99"/>
      <c r="M14" s="99"/>
      <c r="N14" s="99"/>
      <c r="O14" s="99"/>
      <c r="P14" s="99"/>
      <c r="Q14" s="159"/>
      <c r="R14" s="157"/>
      <c r="S14" s="159"/>
      <c r="T14" s="159"/>
      <c r="U14" s="159"/>
      <c r="V14" s="99"/>
      <c r="W14" s="95"/>
      <c r="X14" s="101"/>
      <c r="Y14" s="92"/>
      <c r="Z14" s="92"/>
      <c r="AA14" s="92"/>
      <c r="AB14" s="92"/>
      <c r="AC14" s="92"/>
      <c r="AD14" s="92"/>
    </row>
    <row r="15" spans="1:32" x14ac:dyDescent="0.25">
      <c r="A15" s="22"/>
      <c r="B15" s="141"/>
      <c r="C15" s="103"/>
      <c r="D15" s="134"/>
      <c r="E15" s="104"/>
      <c r="F15" s="104"/>
      <c r="G15" s="103"/>
      <c r="H15" s="106"/>
      <c r="I15" s="106"/>
      <c r="J15" s="106"/>
      <c r="K15" s="106"/>
      <c r="L15" s="106"/>
      <c r="M15" s="103"/>
      <c r="N15" s="106"/>
      <c r="O15" s="106"/>
      <c r="P15" s="106"/>
      <c r="Q15" s="160"/>
      <c r="R15" s="158"/>
      <c r="S15" s="160"/>
      <c r="T15" s="160"/>
      <c r="U15" s="160"/>
      <c r="V15" s="106"/>
      <c r="W15" s="103"/>
      <c r="X15" s="107"/>
      <c r="Y15" s="92"/>
      <c r="Z15" s="92"/>
      <c r="AA15" s="92"/>
      <c r="AB15" s="92"/>
      <c r="AC15" s="92"/>
      <c r="AD15" s="92"/>
    </row>
    <row r="16" spans="1:32" s="136" customFormat="1" ht="15" customHeight="1" x14ac:dyDescent="0.25">
      <c r="A16" s="22"/>
      <c r="B16" s="102"/>
      <c r="C16" s="1"/>
      <c r="D16" s="102"/>
      <c r="E16" s="108"/>
      <c r="F16" s="35"/>
      <c r="G16" s="1"/>
      <c r="H16" s="36"/>
      <c r="I16" s="1"/>
      <c r="J16" s="23"/>
      <c r="K16" s="23"/>
      <c r="L16" s="23"/>
      <c r="M16" s="1"/>
      <c r="N16" s="1"/>
      <c r="O16" s="1"/>
      <c r="P16" s="1"/>
      <c r="Q16" s="161"/>
      <c r="R16" s="161"/>
      <c r="S16" s="161"/>
      <c r="T16" s="161"/>
      <c r="U16" s="161"/>
      <c r="V16" s="1"/>
      <c r="W16" s="102"/>
      <c r="X16" s="1"/>
      <c r="Y16" s="23"/>
      <c r="Z16" s="23"/>
      <c r="AA16" s="23"/>
      <c r="AB16" s="23"/>
      <c r="AC16" s="23"/>
      <c r="AD16" s="23"/>
      <c r="AE16" s="23"/>
      <c r="AF16" s="23"/>
    </row>
    <row r="17" spans="1:30" x14ac:dyDescent="0.25">
      <c r="A17" s="22"/>
      <c r="B17" s="102"/>
      <c r="C17" s="1"/>
      <c r="D17" s="102"/>
      <c r="E17" s="108"/>
      <c r="G17" s="1"/>
      <c r="H17" s="36"/>
      <c r="I17" s="1"/>
      <c r="J17" s="23"/>
      <c r="K17" s="23"/>
      <c r="L17" s="23"/>
      <c r="M17" s="1"/>
      <c r="N17" s="1"/>
      <c r="O17" s="1"/>
      <c r="P17" s="1"/>
      <c r="Q17" s="161"/>
      <c r="R17" s="161"/>
      <c r="S17" s="161"/>
      <c r="T17" s="161"/>
      <c r="U17" s="161"/>
      <c r="V17" s="1"/>
      <c r="W17" s="102"/>
      <c r="X17" s="1"/>
      <c r="Y17" s="92"/>
      <c r="Z17" s="92"/>
      <c r="AA17" s="92"/>
      <c r="AB17" s="92"/>
      <c r="AC17" s="92"/>
      <c r="AD17" s="92"/>
    </row>
    <row r="18" spans="1:30" x14ac:dyDescent="0.25">
      <c r="A18" s="22"/>
      <c r="B18" s="102"/>
      <c r="C18" s="1"/>
      <c r="D18" s="102"/>
      <c r="E18" s="102"/>
      <c r="F18" s="23"/>
      <c r="G18" s="1"/>
      <c r="H18" s="36"/>
      <c r="I18" s="1"/>
      <c r="J18" s="1"/>
      <c r="K18" s="23"/>
      <c r="L18" s="23"/>
      <c r="M18" s="23"/>
      <c r="N18" s="109"/>
      <c r="O18" s="109"/>
      <c r="P18" s="23"/>
      <c r="Q18" s="162"/>
      <c r="R18" s="162"/>
      <c r="S18" s="162"/>
      <c r="T18" s="162"/>
      <c r="U18" s="162"/>
      <c r="V18" s="23"/>
      <c r="W18" s="23"/>
      <c r="X18" s="23"/>
      <c r="Y18" s="23"/>
      <c r="Z18" s="23"/>
    </row>
    <row r="19" spans="1:30" x14ac:dyDescent="0.25">
      <c r="A19" s="22"/>
      <c r="B19" s="102"/>
      <c r="C19" s="1"/>
      <c r="D19" s="102"/>
      <c r="E19" s="102"/>
      <c r="F19" s="23"/>
      <c r="G19" s="1"/>
      <c r="H19" s="36"/>
      <c r="I19" s="1"/>
      <c r="J19" s="1"/>
      <c r="K19" s="23"/>
      <c r="L19" s="23"/>
      <c r="M19" s="23"/>
      <c r="N19" s="109"/>
      <c r="O19" s="109"/>
      <c r="P19" s="23"/>
      <c r="Q19" s="162"/>
      <c r="R19" s="162"/>
      <c r="S19" s="162"/>
      <c r="T19" s="162"/>
      <c r="U19" s="162"/>
      <c r="V19" s="23"/>
      <c r="W19" s="23"/>
      <c r="X19" s="23"/>
      <c r="Y19" s="23"/>
      <c r="Z19" s="23"/>
    </row>
    <row r="20" spans="1:30" x14ac:dyDescent="0.25">
      <c r="A20" s="22"/>
      <c r="B20" s="102"/>
      <c r="C20" s="1"/>
      <c r="D20" s="102"/>
      <c r="E20" s="102"/>
      <c r="F20" s="23"/>
      <c r="G20" s="1"/>
      <c r="H20" s="36"/>
      <c r="I20" s="1"/>
      <c r="J20" s="1"/>
      <c r="K20" s="23"/>
      <c r="L20" s="23"/>
      <c r="M20" s="23"/>
      <c r="N20" s="109"/>
      <c r="O20" s="109"/>
      <c r="P20" s="23"/>
      <c r="Q20" s="162"/>
      <c r="R20" s="162"/>
      <c r="S20" s="162"/>
      <c r="T20" s="162"/>
      <c r="U20" s="162"/>
      <c r="V20" s="23"/>
      <c r="W20" s="23"/>
      <c r="X20" s="23"/>
      <c r="Y20" s="23"/>
      <c r="Z20" s="23"/>
    </row>
    <row r="21" spans="1:30" x14ac:dyDescent="0.25">
      <c r="A21" s="22"/>
      <c r="B21" s="102"/>
      <c r="C21" s="1"/>
      <c r="D21" s="102"/>
      <c r="E21" s="102"/>
      <c r="F21" s="23"/>
      <c r="G21" s="1"/>
      <c r="H21" s="36"/>
      <c r="I21" s="1"/>
      <c r="J21" s="1"/>
      <c r="K21" s="23"/>
      <c r="L21" s="23"/>
      <c r="M21" s="23"/>
      <c r="N21" s="109"/>
      <c r="O21" s="109"/>
      <c r="P21" s="23"/>
      <c r="Q21" s="162"/>
      <c r="R21" s="162"/>
      <c r="S21" s="162"/>
      <c r="T21" s="162"/>
      <c r="U21" s="162"/>
      <c r="V21" s="23"/>
      <c r="W21" s="23"/>
      <c r="X21" s="23"/>
      <c r="Y21" s="23"/>
      <c r="Z21" s="23"/>
    </row>
    <row r="22" spans="1:30" x14ac:dyDescent="0.25">
      <c r="A22" s="22"/>
      <c r="B22" s="102"/>
      <c r="C22" s="1"/>
      <c r="D22" s="102"/>
      <c r="E22" s="102"/>
      <c r="F22" s="23"/>
      <c r="G22" s="1"/>
      <c r="H22" s="36"/>
      <c r="I22" s="1"/>
      <c r="J22" s="1"/>
      <c r="K22" s="23"/>
      <c r="L22" s="23"/>
      <c r="M22" s="23"/>
      <c r="N22" s="109"/>
      <c r="O22" s="109"/>
      <c r="P22" s="23"/>
      <c r="Q22" s="162"/>
      <c r="R22" s="162"/>
      <c r="S22" s="162"/>
      <c r="T22" s="162"/>
      <c r="U22" s="162"/>
      <c r="V22" s="23"/>
      <c r="W22" s="23"/>
      <c r="X22" s="23"/>
      <c r="Y22" s="23"/>
      <c r="Z22" s="23"/>
    </row>
    <row r="23" spans="1:30" x14ac:dyDescent="0.25">
      <c r="A23" s="22"/>
      <c r="B23" s="102"/>
      <c r="C23" s="1"/>
      <c r="D23" s="102"/>
      <c r="E23" s="102"/>
      <c r="F23" s="23"/>
      <c r="G23" s="1"/>
      <c r="H23" s="36"/>
      <c r="I23" s="1"/>
      <c r="J23" s="1"/>
      <c r="K23" s="23"/>
      <c r="L23" s="23"/>
      <c r="M23" s="23"/>
      <c r="N23" s="109"/>
      <c r="O23" s="109"/>
      <c r="P23" s="23"/>
      <c r="Q23" s="162"/>
      <c r="R23" s="162"/>
      <c r="S23" s="162"/>
      <c r="T23" s="162"/>
      <c r="U23" s="162"/>
      <c r="V23" s="23"/>
      <c r="W23" s="23"/>
      <c r="X23" s="23"/>
      <c r="Y23" s="23"/>
      <c r="Z23" s="23"/>
    </row>
    <row r="24" spans="1:30" x14ac:dyDescent="0.25">
      <c r="A24" s="22"/>
      <c r="B24" s="102"/>
      <c r="C24" s="1"/>
      <c r="D24" s="102"/>
      <c r="E24" s="102"/>
      <c r="F24" s="23"/>
      <c r="G24" s="1"/>
      <c r="H24" s="36"/>
      <c r="I24" s="1"/>
      <c r="J24" s="1"/>
      <c r="K24" s="23"/>
      <c r="L24" s="23"/>
      <c r="M24" s="23"/>
      <c r="N24" s="109"/>
      <c r="O24" s="109"/>
      <c r="P24" s="23"/>
      <c r="Q24" s="162"/>
      <c r="R24" s="162"/>
      <c r="S24" s="162"/>
      <c r="T24" s="162"/>
      <c r="U24" s="162"/>
      <c r="V24" s="23"/>
      <c r="W24" s="23"/>
      <c r="X24" s="23"/>
      <c r="Y24" s="23"/>
      <c r="Z24" s="23"/>
    </row>
    <row r="25" spans="1:30" x14ac:dyDescent="0.25">
      <c r="A25" s="22"/>
      <c r="B25" s="102"/>
      <c r="C25" s="1"/>
      <c r="D25" s="102"/>
      <c r="E25" s="102"/>
      <c r="F25" s="23"/>
      <c r="G25" s="1"/>
      <c r="H25" s="36"/>
      <c r="I25" s="1"/>
      <c r="J25" s="1"/>
      <c r="K25" s="23"/>
      <c r="L25" s="23"/>
      <c r="M25" s="23"/>
      <c r="N25" s="109"/>
      <c r="O25" s="109"/>
      <c r="P25" s="23"/>
      <c r="Q25" s="162"/>
      <c r="R25" s="162"/>
      <c r="S25" s="162"/>
      <c r="T25" s="162"/>
      <c r="U25" s="162"/>
      <c r="V25" s="23"/>
      <c r="W25" s="23"/>
      <c r="X25" s="23"/>
      <c r="Y25" s="23"/>
      <c r="Z25" s="23"/>
    </row>
    <row r="26" spans="1:30" x14ac:dyDescent="0.25">
      <c r="A26" s="22"/>
      <c r="B26" s="102"/>
      <c r="C26" s="1"/>
      <c r="D26" s="102"/>
      <c r="E26" s="102"/>
      <c r="F26" s="23"/>
      <c r="G26" s="1"/>
      <c r="H26" s="36"/>
      <c r="I26" s="1"/>
      <c r="J26" s="1"/>
      <c r="K26" s="23"/>
      <c r="L26" s="23"/>
      <c r="M26" s="23"/>
      <c r="N26" s="109"/>
      <c r="O26" s="109"/>
      <c r="P26" s="23"/>
      <c r="Q26" s="162"/>
      <c r="R26" s="162"/>
      <c r="S26" s="162"/>
      <c r="T26" s="162"/>
      <c r="U26" s="162"/>
      <c r="V26" s="23"/>
      <c r="W26" s="23"/>
      <c r="X26" s="23"/>
      <c r="Y26" s="23"/>
      <c r="Z26" s="23"/>
    </row>
    <row r="27" spans="1:30" x14ac:dyDescent="0.25">
      <c r="A27" s="22"/>
      <c r="B27" s="102"/>
      <c r="C27" s="1"/>
      <c r="D27" s="102"/>
      <c r="E27" s="102"/>
      <c r="F27" s="23"/>
      <c r="G27" s="1"/>
      <c r="H27" s="36"/>
      <c r="I27" s="1"/>
      <c r="J27" s="1"/>
      <c r="K27" s="23"/>
      <c r="L27" s="23"/>
      <c r="M27" s="23"/>
      <c r="N27" s="109"/>
      <c r="O27" s="109"/>
      <c r="P27" s="23"/>
      <c r="Q27" s="162"/>
      <c r="R27" s="162"/>
      <c r="S27" s="162"/>
      <c r="T27" s="162"/>
      <c r="U27" s="162"/>
      <c r="V27" s="23"/>
      <c r="W27" s="23"/>
      <c r="X27" s="23"/>
      <c r="Y27" s="23"/>
      <c r="Z27" s="23"/>
    </row>
    <row r="28" spans="1:30" x14ac:dyDescent="0.25">
      <c r="A28" s="22"/>
      <c r="B28" s="102"/>
      <c r="C28" s="1"/>
      <c r="D28" s="102"/>
      <c r="E28" s="102"/>
      <c r="F28" s="23"/>
      <c r="G28" s="1"/>
      <c r="H28" s="36"/>
      <c r="I28" s="1"/>
      <c r="J28" s="1"/>
      <c r="K28" s="23"/>
      <c r="L28" s="23"/>
      <c r="M28" s="23"/>
      <c r="N28" s="109"/>
      <c r="O28" s="109"/>
      <c r="P28" s="23"/>
      <c r="Q28" s="162"/>
      <c r="R28" s="162"/>
      <c r="S28" s="162"/>
      <c r="T28" s="162"/>
      <c r="U28" s="162"/>
      <c r="V28" s="23"/>
      <c r="W28" s="23"/>
      <c r="X28" s="23"/>
      <c r="Y28" s="23"/>
      <c r="Z28" s="23"/>
    </row>
    <row r="29" spans="1:30" x14ac:dyDescent="0.25">
      <c r="A29" s="22"/>
      <c r="B29" s="102"/>
      <c r="C29" s="1"/>
      <c r="D29" s="102"/>
      <c r="E29" s="102"/>
      <c r="F29" s="23"/>
      <c r="G29" s="1"/>
      <c r="H29" s="36"/>
      <c r="I29" s="1"/>
      <c r="J29" s="1"/>
      <c r="K29" s="23"/>
      <c r="L29" s="23"/>
      <c r="M29" s="23"/>
      <c r="N29" s="109"/>
      <c r="O29" s="109"/>
      <c r="P29" s="23"/>
      <c r="Q29" s="162"/>
      <c r="R29" s="162"/>
      <c r="S29" s="162"/>
      <c r="T29" s="162"/>
      <c r="U29" s="162"/>
      <c r="V29" s="23"/>
      <c r="W29" s="23"/>
      <c r="X29" s="23"/>
      <c r="Y29" s="23"/>
      <c r="Z29" s="23"/>
    </row>
    <row r="30" spans="1:30" x14ac:dyDescent="0.25">
      <c r="A30" s="22"/>
      <c r="B30" s="102"/>
      <c r="C30" s="1"/>
      <c r="D30" s="102"/>
      <c r="E30" s="102"/>
      <c r="F30" s="23"/>
      <c r="G30" s="1"/>
      <c r="H30" s="36"/>
      <c r="I30" s="1"/>
      <c r="J30" s="1"/>
      <c r="K30" s="23"/>
      <c r="L30" s="23"/>
      <c r="M30" s="23"/>
      <c r="N30" s="109"/>
      <c r="O30" s="109"/>
      <c r="P30" s="23"/>
      <c r="Q30" s="162"/>
      <c r="R30" s="162"/>
      <c r="S30" s="162"/>
      <c r="T30" s="162"/>
      <c r="U30" s="162"/>
      <c r="V30" s="23"/>
      <c r="W30" s="23"/>
      <c r="X30" s="23"/>
      <c r="Y30" s="23"/>
      <c r="Z30" s="23"/>
    </row>
    <row r="31" spans="1:30" x14ac:dyDescent="0.25">
      <c r="A31" s="22"/>
      <c r="B31" s="102"/>
      <c r="C31" s="1"/>
      <c r="D31" s="102"/>
      <c r="E31" s="102"/>
      <c r="F31" s="23"/>
      <c r="G31" s="1"/>
      <c r="H31" s="36"/>
      <c r="I31" s="1"/>
      <c r="J31" s="1"/>
      <c r="K31" s="23"/>
      <c r="L31" s="23"/>
      <c r="M31" s="23"/>
      <c r="N31" s="109"/>
      <c r="O31" s="109"/>
      <c r="P31" s="23"/>
      <c r="Q31" s="162"/>
      <c r="R31" s="162"/>
      <c r="S31" s="162"/>
      <c r="T31" s="162"/>
      <c r="U31" s="162"/>
      <c r="V31" s="23"/>
      <c r="W31" s="23"/>
      <c r="X31" s="23"/>
      <c r="Y31" s="23"/>
      <c r="Z31" s="23"/>
    </row>
    <row r="32" spans="1:30" x14ac:dyDescent="0.25">
      <c r="A32" s="22"/>
      <c r="B32" s="102"/>
      <c r="C32" s="1"/>
      <c r="D32" s="102"/>
      <c r="E32" s="102"/>
      <c r="F32" s="23"/>
      <c r="G32" s="1"/>
      <c r="H32" s="36"/>
      <c r="I32" s="1"/>
      <c r="J32" s="1"/>
      <c r="K32" s="23"/>
      <c r="L32" s="23"/>
      <c r="M32" s="23"/>
      <c r="N32" s="109"/>
      <c r="O32" s="109"/>
      <c r="P32" s="23"/>
      <c r="Q32" s="162"/>
      <c r="R32" s="162"/>
      <c r="S32" s="162"/>
      <c r="T32" s="162"/>
      <c r="U32" s="162"/>
      <c r="V32" s="23"/>
      <c r="W32" s="23"/>
      <c r="X32" s="23"/>
      <c r="Y32" s="23"/>
      <c r="Z32" s="23"/>
    </row>
    <row r="33" spans="1:26" x14ac:dyDescent="0.25">
      <c r="A33" s="22"/>
      <c r="B33" s="102"/>
      <c r="C33" s="1"/>
      <c r="D33" s="102"/>
      <c r="E33" s="102"/>
      <c r="F33" s="23"/>
      <c r="G33" s="1"/>
      <c r="H33" s="36"/>
      <c r="I33" s="1"/>
      <c r="J33" s="1"/>
      <c r="K33" s="23"/>
      <c r="L33" s="23"/>
      <c r="M33" s="23"/>
      <c r="N33" s="109"/>
      <c r="O33" s="109"/>
      <c r="P33" s="23"/>
      <c r="Q33" s="162"/>
      <c r="R33" s="162"/>
      <c r="S33" s="162"/>
      <c r="T33" s="162"/>
      <c r="U33" s="162"/>
      <c r="V33" s="23"/>
      <c r="W33" s="23"/>
      <c r="X33" s="23"/>
      <c r="Y33" s="23"/>
      <c r="Z33" s="23"/>
    </row>
    <row r="34" spans="1:26" x14ac:dyDescent="0.25">
      <c r="A34" s="22"/>
      <c r="B34" s="102"/>
      <c r="C34" s="1"/>
      <c r="D34" s="102"/>
      <c r="E34" s="102"/>
      <c r="F34" s="23"/>
      <c r="G34" s="1"/>
      <c r="H34" s="36"/>
      <c r="I34" s="1"/>
      <c r="J34" s="1"/>
      <c r="K34" s="23"/>
      <c r="L34" s="23"/>
      <c r="M34" s="23"/>
      <c r="N34" s="109"/>
      <c r="O34" s="109"/>
      <c r="P34" s="23"/>
      <c r="Q34" s="162"/>
      <c r="R34" s="162"/>
      <c r="S34" s="162"/>
      <c r="T34" s="162"/>
      <c r="U34" s="162"/>
      <c r="V34" s="23"/>
      <c r="W34" s="23"/>
      <c r="X34" s="23"/>
      <c r="Y34" s="23"/>
      <c r="Z34" s="23"/>
    </row>
    <row r="35" spans="1:26" x14ac:dyDescent="0.25">
      <c r="A35" s="22"/>
      <c r="B35" s="102"/>
      <c r="C35" s="1"/>
      <c r="D35" s="102"/>
      <c r="E35" s="102"/>
      <c r="F35" s="23"/>
      <c r="G35" s="1"/>
      <c r="H35" s="36"/>
      <c r="I35" s="1"/>
      <c r="J35" s="1"/>
      <c r="K35" s="23"/>
      <c r="L35" s="23"/>
      <c r="M35" s="23"/>
      <c r="N35" s="109"/>
      <c r="O35" s="109"/>
      <c r="P35" s="23"/>
      <c r="Q35" s="162"/>
      <c r="R35" s="162"/>
      <c r="S35" s="162"/>
      <c r="T35" s="162"/>
      <c r="U35" s="162"/>
      <c r="V35" s="23"/>
      <c r="W35" s="23"/>
      <c r="X35" s="23"/>
      <c r="Y35" s="23"/>
      <c r="Z35" s="23"/>
    </row>
    <row r="36" spans="1:26" x14ac:dyDescent="0.25">
      <c r="A36" s="22"/>
      <c r="B36" s="102"/>
      <c r="C36" s="1"/>
      <c r="D36" s="102"/>
      <c r="E36" s="102"/>
      <c r="F36" s="23"/>
      <c r="G36" s="1"/>
      <c r="H36" s="36"/>
      <c r="I36" s="1"/>
      <c r="J36" s="1"/>
      <c r="K36" s="23"/>
      <c r="L36" s="23"/>
      <c r="M36" s="23"/>
      <c r="N36" s="109"/>
      <c r="O36" s="109"/>
      <c r="P36" s="23"/>
      <c r="Q36" s="162"/>
      <c r="R36" s="162"/>
      <c r="S36" s="162"/>
      <c r="T36" s="162"/>
      <c r="U36" s="162"/>
      <c r="V36" s="23"/>
      <c r="W36" s="23"/>
      <c r="X36" s="23"/>
      <c r="Y36" s="23"/>
      <c r="Z36" s="23"/>
    </row>
    <row r="37" spans="1:26" x14ac:dyDescent="0.25">
      <c r="A37" s="22"/>
      <c r="B37" s="102"/>
      <c r="C37" s="1"/>
      <c r="D37" s="102"/>
      <c r="E37" s="102"/>
      <c r="F37" s="23"/>
      <c r="G37" s="1"/>
      <c r="H37" s="36"/>
      <c r="I37" s="1"/>
      <c r="J37" s="1"/>
      <c r="K37" s="23"/>
      <c r="L37" s="23"/>
      <c r="M37" s="23"/>
      <c r="N37" s="109"/>
      <c r="O37" s="109"/>
      <c r="P37" s="23"/>
      <c r="Q37" s="162"/>
      <c r="R37" s="162"/>
      <c r="S37" s="162"/>
      <c r="T37" s="162"/>
      <c r="U37" s="162"/>
      <c r="V37" s="23"/>
      <c r="W37" s="23"/>
      <c r="X37" s="23"/>
      <c r="Y37" s="23"/>
      <c r="Z37" s="23"/>
    </row>
    <row r="38" spans="1:26" x14ac:dyDescent="0.25">
      <c r="A38" s="22"/>
      <c r="B38" s="102"/>
      <c r="C38" s="1"/>
      <c r="D38" s="102"/>
      <c r="E38" s="102"/>
      <c r="F38" s="23"/>
      <c r="G38" s="1"/>
      <c r="H38" s="36"/>
      <c r="I38" s="1"/>
      <c r="J38" s="1"/>
      <c r="K38" s="23"/>
      <c r="L38" s="23"/>
      <c r="M38" s="23"/>
      <c r="N38" s="109"/>
      <c r="O38" s="109"/>
      <c r="P38" s="23"/>
      <c r="Q38" s="162"/>
      <c r="R38" s="162"/>
      <c r="S38" s="162"/>
      <c r="T38" s="162"/>
      <c r="U38" s="162"/>
      <c r="V38" s="23"/>
      <c r="W38" s="23"/>
      <c r="X38" s="23"/>
      <c r="Y38" s="23"/>
      <c r="Z38" s="23"/>
    </row>
    <row r="39" spans="1:26" x14ac:dyDescent="0.25">
      <c r="A39" s="22"/>
      <c r="B39" s="102"/>
      <c r="C39" s="1"/>
      <c r="D39" s="102"/>
      <c r="E39" s="102"/>
      <c r="F39" s="23"/>
      <c r="G39" s="1"/>
      <c r="H39" s="36"/>
      <c r="I39" s="1"/>
      <c r="J39" s="1"/>
      <c r="K39" s="23"/>
      <c r="L39" s="23"/>
      <c r="M39" s="23"/>
      <c r="N39" s="109"/>
      <c r="O39" s="109"/>
      <c r="P39" s="23"/>
      <c r="Q39" s="162"/>
      <c r="R39" s="162"/>
      <c r="S39" s="162"/>
      <c r="T39" s="162"/>
      <c r="U39" s="162"/>
      <c r="V39" s="23"/>
      <c r="W39" s="23"/>
      <c r="X39" s="23"/>
      <c r="Y39" s="23"/>
      <c r="Z39" s="23"/>
    </row>
    <row r="40" spans="1:26" x14ac:dyDescent="0.25">
      <c r="A40" s="22"/>
      <c r="B40" s="102"/>
      <c r="C40" s="1"/>
      <c r="D40" s="102"/>
      <c r="E40" s="102"/>
      <c r="F40" s="23"/>
      <c r="G40" s="1"/>
      <c r="H40" s="36"/>
      <c r="I40" s="1"/>
      <c r="J40" s="1"/>
      <c r="K40" s="23"/>
      <c r="L40" s="23"/>
      <c r="M40" s="23"/>
      <c r="N40" s="109"/>
      <c r="O40" s="109"/>
      <c r="P40" s="23"/>
      <c r="Q40" s="162"/>
      <c r="R40" s="162"/>
      <c r="S40" s="162"/>
      <c r="T40" s="162"/>
      <c r="U40" s="162"/>
      <c r="V40" s="23"/>
      <c r="W40" s="23"/>
      <c r="X40" s="23"/>
      <c r="Y40" s="23"/>
      <c r="Z40" s="23"/>
    </row>
    <row r="41" spans="1:26" x14ac:dyDescent="0.25">
      <c r="A41" s="22"/>
      <c r="B41" s="102"/>
      <c r="C41" s="1"/>
      <c r="D41" s="102"/>
      <c r="E41" s="102"/>
      <c r="F41" s="23"/>
      <c r="G41" s="1"/>
      <c r="H41" s="36"/>
      <c r="I41" s="1"/>
      <c r="J41" s="1"/>
      <c r="K41" s="23"/>
      <c r="L41" s="23"/>
      <c r="M41" s="23"/>
      <c r="N41" s="109"/>
      <c r="O41" s="109"/>
      <c r="P41" s="23"/>
      <c r="Q41" s="162"/>
      <c r="R41" s="162"/>
      <c r="S41" s="162"/>
      <c r="T41" s="162"/>
      <c r="U41" s="162"/>
      <c r="V41" s="23"/>
      <c r="W41" s="23"/>
      <c r="X41" s="23"/>
      <c r="Y41" s="23"/>
      <c r="Z41" s="23"/>
    </row>
  </sheetData>
  <sortState ref="C11:C13">
    <sortCondition ref="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2019-02-16T13:56:00Z</dcterms:modified>
</cp:coreProperties>
</file>