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0" i="1" l="1"/>
  <c r="O23" i="1"/>
  <c r="AE16" i="1"/>
  <c r="AD16" i="1"/>
  <c r="AC16" i="1"/>
  <c r="AB16" i="1"/>
  <c r="AA16" i="1"/>
  <c r="Z16" i="1"/>
  <c r="Y16" i="1"/>
  <c r="I22" i="1"/>
  <c r="M22" i="1" s="1"/>
  <c r="X16" i="1"/>
  <c r="H22" i="1" s="1"/>
  <c r="L22" i="1" s="1"/>
  <c r="W16" i="1"/>
  <c r="G22" i="1" s="1"/>
  <c r="V16" i="1"/>
  <c r="F22" i="1" s="1"/>
  <c r="K22" i="1" s="1"/>
  <c r="U16" i="1"/>
  <c r="E22" i="1"/>
  <c r="T16" i="1"/>
  <c r="S16" i="1"/>
  <c r="R16" i="1"/>
  <c r="Q16" i="1"/>
  <c r="P16" i="1"/>
  <c r="M16" i="1"/>
  <c r="L16" i="1"/>
  <c r="K16" i="1"/>
  <c r="J16" i="1"/>
  <c r="I16" i="1"/>
  <c r="I20" i="1" s="1"/>
  <c r="H16" i="1"/>
  <c r="H20" i="1"/>
  <c r="H23" i="1" s="1"/>
  <c r="G16" i="1"/>
  <c r="G20" i="1"/>
  <c r="G23" i="1" s="1"/>
  <c r="F16" i="1"/>
  <c r="F20" i="1" s="1"/>
  <c r="E16" i="1"/>
  <c r="E20" i="1" s="1"/>
  <c r="E23" i="1" l="1"/>
  <c r="L20" i="1"/>
  <c r="L23" i="1"/>
  <c r="I23" i="1"/>
  <c r="M20" i="1"/>
  <c r="F23" i="1"/>
  <c r="K20" i="1"/>
  <c r="D17" i="1"/>
  <c r="K23" i="1" l="1"/>
  <c r="N23" i="1"/>
  <c r="M23" i="1"/>
</calcChain>
</file>

<file path=xl/sharedStrings.xml><?xml version="1.0" encoding="utf-8"?>
<sst xmlns="http://schemas.openxmlformats.org/spreadsheetml/2006/main" count="91" uniqueCount="60">
  <si>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</si>
  <si>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</si>
  <si>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</si>
  <si>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</si>
  <si>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</si>
  <si>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</si>
  <si>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</si>
  <si>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</si>
  <si>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</si>
  <si>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</si>
  <si>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</si>
  <si>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</si>
  <si>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</si>
  <si>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</si>
  <si>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</si>
  <si>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</si>
  <si>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</si>
  <si>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</si>
  <si>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</si>
  <si>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</si>
  <si>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</si>
  <si>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</si>
  <si>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</si>
  <si>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</si>
  <si>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</si>
  <si>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</si>
  <si>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</si>
  <si>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</si>
  <si>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</si>
  <si>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</si>
  <si>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</si>
  <si>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</si>
  <si>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</si>
  <si>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</si>
  <si>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</si>
  <si>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</si>
  <si>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</si>
  <si>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</si>
  <si>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</si>
  <si>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</si>
  <si>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</si>
  <si>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Heidi Valtanen</t>
  </si>
  <si>
    <t>16.10.1981</t>
  </si>
  <si>
    <t>Valo</t>
  </si>
  <si>
    <t>12.05. 2010  Valo - YPJ  0-1  (1-1, 4-4, 0-1)</t>
  </si>
  <si>
    <t>15.05. 2010  ViU - Valo  2-1  (12-8, 3-4, 2-0)</t>
  </si>
  <si>
    <t>2.  ottelu</t>
  </si>
  <si>
    <t xml:space="preserve">  28 v   6 kk 27 pv</t>
  </si>
  <si>
    <t xml:space="preserve">  28 v   6 kk 30 pv</t>
  </si>
  <si>
    <t>12.</t>
  </si>
  <si>
    <t>alemmat pudotuspelit</t>
  </si>
  <si>
    <t>ykköspesis</t>
  </si>
  <si>
    <t>KPK</t>
  </si>
  <si>
    <t>suomensarja</t>
  </si>
  <si>
    <t>SoJy = Sotkamon Jymy  (1909),  kasvattajaseura</t>
  </si>
  <si>
    <t>KPK = Kajaanin Pallokerho  (1933)</t>
  </si>
  <si>
    <t>Valo = Jyväskylän Valo  (1948)</t>
  </si>
  <si>
    <t>JyPe  2</t>
  </si>
  <si>
    <t>JyPe = Jyväskylän Pesis  (2004)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</si>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</sst>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2002</v>
      </c>
      <c r="C4" s="83"/>
      <c r="D4" s="84" t="s">
        <v>52</v>
      </c>
      <c r="E4" s="83"/>
      <c r="F4" s="85" t="s">
        <v>51</v>
      </c>
      <c r="G4" s="86"/>
      <c r="H4" s="87"/>
      <c r="I4" s="83"/>
      <c r="J4" s="83"/>
      <c r="K4" s="83"/>
      <c r="L4" s="83"/>
      <c r="M4" s="83"/>
      <c r="N4" s="8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8">
        <v>2003</v>
      </c>
      <c r="C5" s="88"/>
      <c r="D5" s="89" t="s">
        <v>52</v>
      </c>
      <c r="E5" s="88"/>
      <c r="F5" s="90" t="s">
        <v>53</v>
      </c>
      <c r="G5" s="91"/>
      <c r="H5" s="92"/>
      <c r="I5" s="88"/>
      <c r="J5" s="88"/>
      <c r="K5" s="88"/>
      <c r="L5" s="88"/>
      <c r="M5" s="88"/>
      <c r="N5" s="88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2004</v>
      </c>
      <c r="C6" s="83"/>
      <c r="D6" s="84" t="s">
        <v>52</v>
      </c>
      <c r="E6" s="83"/>
      <c r="F6" s="85" t="s">
        <v>51</v>
      </c>
      <c r="G6" s="86"/>
      <c r="H6" s="87"/>
      <c r="I6" s="83"/>
      <c r="J6" s="83"/>
      <c r="K6" s="83"/>
      <c r="L6" s="83"/>
      <c r="M6" s="83"/>
      <c r="N6" s="8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2006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8">
        <v>2007</v>
      </c>
      <c r="C9" s="88"/>
      <c r="D9" s="89" t="s">
        <v>43</v>
      </c>
      <c r="E9" s="88"/>
      <c r="F9" s="90" t="s">
        <v>53</v>
      </c>
      <c r="G9" s="91"/>
      <c r="H9" s="92"/>
      <c r="I9" s="88"/>
      <c r="J9" s="88"/>
      <c r="K9" s="88"/>
      <c r="L9" s="88"/>
      <c r="M9" s="88"/>
      <c r="N9" s="88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2008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3">
        <v>2009</v>
      </c>
      <c r="C11" s="83"/>
      <c r="D11" s="84" t="s">
        <v>43</v>
      </c>
      <c r="E11" s="83"/>
      <c r="F11" s="85" t="s">
        <v>51</v>
      </c>
      <c r="G11" s="86"/>
      <c r="H11" s="87"/>
      <c r="I11" s="83"/>
      <c r="J11" s="83"/>
      <c r="K11" s="83"/>
      <c r="L11" s="83"/>
      <c r="M11" s="83"/>
      <c r="N11" s="83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2010</v>
      </c>
      <c r="C12" s="43" t="s">
        <v>49</v>
      </c>
      <c r="D12" s="41" t="s">
        <v>43</v>
      </c>
      <c r="E12" s="27">
        <v>23</v>
      </c>
      <c r="F12" s="27">
        <v>0</v>
      </c>
      <c r="G12" s="27">
        <v>8</v>
      </c>
      <c r="H12" s="27">
        <v>4</v>
      </c>
      <c r="I12" s="27">
        <v>45</v>
      </c>
      <c r="J12" s="27">
        <v>13</v>
      </c>
      <c r="K12" s="27">
        <v>14</v>
      </c>
      <c r="L12" s="27">
        <v>10</v>
      </c>
      <c r="M12" s="27">
        <v>8</v>
      </c>
      <c r="N12" s="29">
        <v>0.36</v>
      </c>
      <c r="O12" s="25"/>
      <c r="P12" s="27"/>
      <c r="Q12" s="27"/>
      <c r="R12" s="27"/>
      <c r="S12" s="27"/>
      <c r="T12" s="27"/>
      <c r="U12" s="30">
        <v>6</v>
      </c>
      <c r="V12" s="30">
        <v>0</v>
      </c>
      <c r="W12" s="30">
        <v>1</v>
      </c>
      <c r="X12" s="30">
        <v>1</v>
      </c>
      <c r="Y12" s="30">
        <v>11</v>
      </c>
      <c r="Z12" s="27"/>
      <c r="AA12" s="27"/>
      <c r="AB12" s="27"/>
      <c r="AC12" s="27"/>
      <c r="AD12" s="27"/>
      <c r="AE12" s="27"/>
      <c r="AF12" s="64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3">
        <v>2011</v>
      </c>
      <c r="C13" s="83"/>
      <c r="D13" s="84" t="s">
        <v>43</v>
      </c>
      <c r="E13" s="83"/>
      <c r="F13" s="85" t="s">
        <v>51</v>
      </c>
      <c r="G13" s="86"/>
      <c r="H13" s="87"/>
      <c r="I13" s="83"/>
      <c r="J13" s="83"/>
      <c r="K13" s="83"/>
      <c r="L13" s="83"/>
      <c r="M13" s="83"/>
      <c r="N13" s="83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 t="s">
        <v>59</v>
      </c>
      <c r="C14" s="27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3">
        <v>2015</v>
      </c>
      <c r="C15" s="83"/>
      <c r="D15" s="84" t="s">
        <v>57</v>
      </c>
      <c r="E15" s="83"/>
      <c r="F15" s="85" t="s">
        <v>51</v>
      </c>
      <c r="G15" s="86"/>
      <c r="H15" s="87"/>
      <c r="I15" s="83"/>
      <c r="J15" s="83"/>
      <c r="K15" s="83"/>
      <c r="L15" s="83"/>
      <c r="M15" s="83"/>
      <c r="N15" s="83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SUM(E4:E13)</f>
        <v>23</v>
      </c>
      <c r="F16" s="19">
        <f t="shared" si="0"/>
        <v>0</v>
      </c>
      <c r="G16" s="19">
        <f t="shared" si="0"/>
        <v>8</v>
      </c>
      <c r="H16" s="19">
        <f t="shared" si="0"/>
        <v>4</v>
      </c>
      <c r="I16" s="19">
        <f t="shared" si="0"/>
        <v>45</v>
      </c>
      <c r="J16" s="19">
        <f t="shared" si="0"/>
        <v>13</v>
      </c>
      <c r="K16" s="19">
        <f t="shared" si="0"/>
        <v>14</v>
      </c>
      <c r="L16" s="19">
        <f t="shared" si="0"/>
        <v>10</v>
      </c>
      <c r="M16" s="19">
        <f t="shared" si="0"/>
        <v>8</v>
      </c>
      <c r="N16" s="31">
        <v>0.36</v>
      </c>
      <c r="O16" s="32"/>
      <c r="P16" s="19">
        <f t="shared" ref="P16:AE16" si="1">SUM(P4:P13)</f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6</v>
      </c>
      <c r="V16" s="19">
        <f t="shared" si="1"/>
        <v>0</v>
      </c>
      <c r="W16" s="19">
        <f t="shared" si="1"/>
        <v>1</v>
      </c>
      <c r="X16" s="19">
        <f t="shared" si="1"/>
        <v>1</v>
      </c>
      <c r="Y16" s="19">
        <f t="shared" si="1"/>
        <v>11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3"/>
      <c r="D17" s="34">
        <f>SUM(F16:H16)+((I16-F16-G16)/3)+(E16/3)+(Z16*25)+(AA16*25)+(AB16*10)+(AC16*25)+(AD16*20)+(AE16*15)</f>
        <v>32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38</v>
      </c>
      <c r="O19" s="25"/>
      <c r="P19" s="41" t="s">
        <v>33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2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4"/>
      <c r="E20" s="27">
        <f>PRODUCT(E16)</f>
        <v>23</v>
      </c>
      <c r="F20" s="27">
        <f>PRODUCT(F16)</f>
        <v>0</v>
      </c>
      <c r="G20" s="27">
        <f>PRODUCT(G16)</f>
        <v>8</v>
      </c>
      <c r="H20" s="27">
        <f>PRODUCT(H16)</f>
        <v>4</v>
      </c>
      <c r="I20" s="27">
        <f>PRODUCT(I16)</f>
        <v>45</v>
      </c>
      <c r="J20" s="1"/>
      <c r="K20" s="45">
        <f>PRODUCT((F20+G20)/E20)</f>
        <v>0.34782608695652173</v>
      </c>
      <c r="L20" s="45">
        <f>PRODUCT(H20/E20)</f>
        <v>0.17391304347826086</v>
      </c>
      <c r="M20" s="45">
        <f>PRODUCT(I20/E20)</f>
        <v>1.9565217391304348</v>
      </c>
      <c r="N20" s="29">
        <f>PRODUCT(N16)</f>
        <v>0.36</v>
      </c>
      <c r="O20" s="25">
        <v>125</v>
      </c>
      <c r="P20" s="46" t="s">
        <v>34</v>
      </c>
      <c r="Q20" s="47"/>
      <c r="R20" s="47"/>
      <c r="S20" s="48" t="s">
        <v>44</v>
      </c>
      <c r="T20" s="48"/>
      <c r="U20" s="48"/>
      <c r="V20" s="48"/>
      <c r="W20" s="48"/>
      <c r="X20" s="48"/>
      <c r="Y20" s="48"/>
      <c r="Z20" s="48"/>
      <c r="AA20" s="48"/>
      <c r="AB20" s="49"/>
      <c r="AC20" s="48"/>
      <c r="AD20" s="50" t="s">
        <v>39</v>
      </c>
      <c r="AE20" s="50"/>
      <c r="AF20" s="51" t="s">
        <v>47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27"/>
      <c r="F21" s="27"/>
      <c r="G21" s="27"/>
      <c r="H21" s="27"/>
      <c r="I21" s="27"/>
      <c r="J21" s="1"/>
      <c r="K21" s="45"/>
      <c r="L21" s="45"/>
      <c r="M21" s="45"/>
      <c r="N21" s="29"/>
      <c r="O21" s="55">
        <v>0</v>
      </c>
      <c r="P21" s="56" t="s">
        <v>35</v>
      </c>
      <c r="Q21" s="57"/>
      <c r="R21" s="57"/>
      <c r="S21" s="58" t="s">
        <v>45</v>
      </c>
      <c r="T21" s="58"/>
      <c r="U21" s="58"/>
      <c r="V21" s="58"/>
      <c r="W21" s="58"/>
      <c r="X21" s="58"/>
      <c r="Y21" s="58"/>
      <c r="Z21" s="58"/>
      <c r="AA21" s="58"/>
      <c r="AB21" s="59"/>
      <c r="AC21" s="58"/>
      <c r="AD21" s="60" t="s">
        <v>46</v>
      </c>
      <c r="AE21" s="60"/>
      <c r="AF21" s="61" t="s">
        <v>48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2" t="s">
        <v>19</v>
      </c>
      <c r="C22" s="63"/>
      <c r="D22" s="64"/>
      <c r="E22" s="30">
        <f>PRODUCT(U16)</f>
        <v>6</v>
      </c>
      <c r="F22" s="30">
        <f>PRODUCT(V16)</f>
        <v>0</v>
      </c>
      <c r="G22" s="30">
        <f>PRODUCT(W16)</f>
        <v>1</v>
      </c>
      <c r="H22" s="30">
        <f>PRODUCT(X16)</f>
        <v>1</v>
      </c>
      <c r="I22" s="30">
        <f>PRODUCT(Y16)</f>
        <v>11</v>
      </c>
      <c r="J22" s="1"/>
      <c r="K22" s="65">
        <f>PRODUCT((F22+G22)/E22)</f>
        <v>0.16666666666666666</v>
      </c>
      <c r="L22" s="65">
        <f>PRODUCT(H22/E22)</f>
        <v>0.16666666666666666</v>
      </c>
      <c r="M22" s="65">
        <f>PRODUCT(I22/E22)</f>
        <v>1.8333333333333333</v>
      </c>
      <c r="N22" s="66">
        <v>0.42299999999999999</v>
      </c>
      <c r="O22" s="25">
        <v>26</v>
      </c>
      <c r="P22" s="56" t="s">
        <v>36</v>
      </c>
      <c r="Q22" s="57"/>
      <c r="R22" s="57"/>
      <c r="S22" s="58" t="s">
        <v>45</v>
      </c>
      <c r="T22" s="58"/>
      <c r="U22" s="58"/>
      <c r="V22" s="58"/>
      <c r="W22" s="58"/>
      <c r="X22" s="58"/>
      <c r="Y22" s="58"/>
      <c r="Z22" s="58"/>
      <c r="AA22" s="58"/>
      <c r="AB22" s="59"/>
      <c r="AC22" s="58"/>
      <c r="AD22" s="60" t="s">
        <v>46</v>
      </c>
      <c r="AE22" s="60"/>
      <c r="AF22" s="61" t="s">
        <v>48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7" t="s">
        <v>20</v>
      </c>
      <c r="C23" s="68"/>
      <c r="D23" s="69"/>
      <c r="E23" s="19">
        <f>SUM(E20:E22)</f>
        <v>29</v>
      </c>
      <c r="F23" s="19">
        <f>SUM(F20:F22)</f>
        <v>0</v>
      </c>
      <c r="G23" s="19">
        <f>SUM(G20:G22)</f>
        <v>9</v>
      </c>
      <c r="H23" s="19">
        <f>SUM(H20:H22)</f>
        <v>5</v>
      </c>
      <c r="I23" s="19">
        <f>SUM(I20:I22)</f>
        <v>56</v>
      </c>
      <c r="J23" s="1"/>
      <c r="K23" s="70">
        <f>PRODUCT((F23+G23)/E23)</f>
        <v>0.31034482758620691</v>
      </c>
      <c r="L23" s="70">
        <f>PRODUCT(H23/E23)</f>
        <v>0.17241379310344829</v>
      </c>
      <c r="M23" s="70">
        <f>PRODUCT(I23/E23)</f>
        <v>1.9310344827586208</v>
      </c>
      <c r="N23" s="31">
        <f>PRODUCT(I23/O23)</f>
        <v>0.37086092715231789</v>
      </c>
      <c r="O23" s="25">
        <f>SUM(O20:O22)</f>
        <v>151</v>
      </c>
      <c r="P23" s="71" t="s">
        <v>37</v>
      </c>
      <c r="Q23" s="72"/>
      <c r="R23" s="72"/>
      <c r="S23" s="73"/>
      <c r="T23" s="73"/>
      <c r="U23" s="73"/>
      <c r="V23" s="73"/>
      <c r="W23" s="73"/>
      <c r="X23" s="73"/>
      <c r="Y23" s="73"/>
      <c r="Z23" s="73"/>
      <c r="AA23" s="73"/>
      <c r="AB23" s="74"/>
      <c r="AC23" s="73"/>
      <c r="AD23" s="75"/>
      <c r="AE23" s="75"/>
      <c r="AF23" s="76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40</v>
      </c>
      <c r="C25" s="1"/>
      <c r="D25" s="1" t="s">
        <v>54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55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56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58</v>
      </c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8"/>
      <c r="N30" s="78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8"/>
      <c r="N36" s="35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78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79"/>
      <c r="AI38" s="79"/>
      <c r="AJ38" s="79"/>
      <c r="AK38" s="79"/>
      <c r="AL38" s="7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79"/>
      <c r="AI39" s="79"/>
      <c r="AJ39" s="79"/>
      <c r="AK39" s="79"/>
      <c r="AL39" s="7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</row>
    <row r="43" spans="1:38" ht="15" customHeight="1" x14ac:dyDescent="0.25">
      <c r="A43" s="8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8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8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2019-02-16T13:54:47Z</dcterms:modified>
</cp:coreProperties>
</file>