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1" i="2" l="1"/>
  <c r="O21" i="2"/>
  <c r="M21" i="2"/>
  <c r="G21" i="2"/>
  <c r="M23" i="1" l="1"/>
  <c r="L23" i="1"/>
  <c r="K23" i="1"/>
  <c r="J23" i="1"/>
  <c r="I23" i="1"/>
  <c r="H23" i="1"/>
  <c r="G23" i="1"/>
  <c r="F23" i="1"/>
  <c r="E23" i="1"/>
  <c r="O18" i="1" l="1"/>
  <c r="O17" i="1"/>
  <c r="O16" i="1"/>
  <c r="O15" i="1"/>
  <c r="O14" i="1"/>
  <c r="O23" i="1" l="1"/>
  <c r="N23" i="1" s="1"/>
  <c r="N27" i="1" s="1"/>
  <c r="N30" i="1" s="1"/>
  <c r="T16" i="1"/>
  <c r="T15" i="1"/>
  <c r="T14" i="1"/>
  <c r="T13" i="1"/>
  <c r="T12" i="1"/>
  <c r="T11" i="1"/>
  <c r="T10" i="1"/>
  <c r="P13" i="2" l="1"/>
  <c r="O13" i="2"/>
  <c r="N13" i="2"/>
  <c r="M13" i="2"/>
  <c r="I13" i="2"/>
  <c r="H13" i="2"/>
  <c r="G13" i="2"/>
  <c r="O27" i="1" l="1"/>
  <c r="AJ23" i="1"/>
  <c r="AI23" i="1"/>
  <c r="AH23" i="1"/>
  <c r="AG23" i="1"/>
  <c r="AF23" i="1"/>
  <c r="AE23" i="1"/>
  <c r="AD23" i="1"/>
  <c r="I29" i="1"/>
  <c r="AC23" i="1"/>
  <c r="H29" i="1"/>
  <c r="AB23" i="1"/>
  <c r="G29" i="1" s="1"/>
  <c r="AA23" i="1"/>
  <c r="F29" i="1" s="1"/>
  <c r="Z23" i="1"/>
  <c r="E29" i="1"/>
  <c r="Y23" i="1"/>
  <c r="I28" i="1"/>
  <c r="O28" i="1" s="1"/>
  <c r="X23" i="1"/>
  <c r="H28" i="1" s="1"/>
  <c r="W23" i="1"/>
  <c r="G28" i="1" s="1"/>
  <c r="V23" i="1"/>
  <c r="F28" i="1" s="1"/>
  <c r="U23" i="1"/>
  <c r="E28" i="1" s="1"/>
  <c r="I27" i="1"/>
  <c r="H27" i="1"/>
  <c r="G27" i="1"/>
  <c r="F27" i="1"/>
  <c r="E27" i="1"/>
  <c r="K29" i="1" l="1"/>
  <c r="L29" i="1"/>
  <c r="O30" i="1"/>
  <c r="G30" i="1"/>
  <c r="I30" i="1"/>
  <c r="M27" i="1"/>
  <c r="E30" i="1"/>
  <c r="K27" i="1"/>
  <c r="F30" i="1"/>
  <c r="K30" i="1" s="1"/>
  <c r="H30" i="1"/>
  <c r="L27" i="1"/>
  <c r="K28" i="1"/>
  <c r="L28" i="1"/>
  <c r="L30" i="1" l="1"/>
</calcChain>
</file>

<file path=xl/sharedStrings.xml><?xml version="1.0" encoding="utf-8"?>
<sst xmlns="http://schemas.openxmlformats.org/spreadsheetml/2006/main" count="298" uniqueCount="160">
  <si>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</si>
  <si>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</si>
  <si>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</si>
  <si>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</si>
  <si>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</si>
  <si>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</si>
  <si>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</si>
  <si>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</si>
  <si>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</si>
  <si>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</si>
  <si>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</si>
  <si>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</si>
  <si>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</si>
  <si>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</si>
  <si>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</si>
  <si>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</si>
  <si>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</si>
  <si>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</si>
  <si>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</si>
  <si>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</si>
  <si>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</si>
  <si>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</si>
  <si>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</si>
  <si>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</si>
  <si>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</si>
  <si>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</si>
  <si>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</si>
  <si>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</si>
  <si>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</si>
  <si>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</si>
  <si>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</si>
  <si>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</si>
  <si>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</si>
  <si>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</si>
  <si>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</si>
  <si>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  ottelu</t>
  </si>
  <si>
    <t>2.9.1956</t>
  </si>
  <si>
    <t>5.</t>
  </si>
  <si>
    <t>Kiri</t>
  </si>
  <si>
    <t>----</t>
  </si>
  <si>
    <t>7.</t>
  </si>
  <si>
    <t>1.</t>
  </si>
  <si>
    <t>8.</t>
  </si>
  <si>
    <t>4.</t>
  </si>
  <si>
    <t>6.</t>
  </si>
  <si>
    <t>11.</t>
  </si>
  <si>
    <t>7.-8.</t>
  </si>
  <si>
    <t>5.-6.</t>
  </si>
  <si>
    <t>9.-10.</t>
  </si>
  <si>
    <t>3.</t>
  </si>
  <si>
    <t>20.05. 1971  Kiri - Tahko  6-6</t>
  </si>
  <si>
    <t>30.05. 1971  KaKa - Kiri  6-4</t>
  </si>
  <si>
    <t>3.  ottelu</t>
  </si>
  <si>
    <t>17.07. 1971  PuMu - Kiri  19-5</t>
  </si>
  <si>
    <t>4.  ottelu</t>
  </si>
  <si>
    <t>18.07. 1976  Kiri - LäPa  6-12</t>
  </si>
  <si>
    <t>suomensarja</t>
  </si>
  <si>
    <t xml:space="preserve">  14 v   8 kk 18 pv</t>
  </si>
  <si>
    <t xml:space="preserve">  14 v   8 kk 28 pv</t>
  </si>
  <si>
    <t xml:space="preserve">  14 v 10 kk 15 pv</t>
  </si>
  <si>
    <t xml:space="preserve">  19 v 10 kk 16 pv</t>
  </si>
  <si>
    <t>Kiri = Jyväskylän Kiri  (1930)</t>
  </si>
  <si>
    <t>Cup</t>
  </si>
  <si>
    <t>MESTARUUSSARJA</t>
  </si>
  <si>
    <t>URA SM-SARJASSA</t>
  </si>
  <si>
    <t>Inkeri Valkonen os. Aitta-aho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</si>
  <si>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</si>
  <si>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</si>
  <si>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</si>
  <si>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</si>
  <si>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</si>
  <si>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</si>
  <si>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</si>
  <si>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</si>
  <si>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</si>
  <si>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</si>
  <si>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</si>
  <si>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</si>
  <si>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</si>
  <si>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</si>
  <si>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</si>
  <si>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II p</t>
  </si>
  <si>
    <t>Ali Lindström</t>
  </si>
  <si>
    <t>3p</t>
  </si>
  <si>
    <t>2v</t>
  </si>
  <si>
    <t>Ikä ensimmäisessä ottelussa</t>
  </si>
  <si>
    <t>14.08. 1977  Lapua</t>
  </si>
  <si>
    <t xml:space="preserve">  5-5</t>
  </si>
  <si>
    <t>sp</t>
  </si>
  <si>
    <t>Erkki Leppäniemi</t>
  </si>
  <si>
    <t>767</t>
  </si>
  <si>
    <t>29.07. 1978  Ulvila</t>
  </si>
  <si>
    <t xml:space="preserve"> 7-10</t>
  </si>
  <si>
    <t>Länsi</t>
  </si>
  <si>
    <t>2p</t>
  </si>
  <si>
    <t>Paavo Lakaniemi</t>
  </si>
  <si>
    <t>327</t>
  </si>
  <si>
    <t>12.08. 1979  Turku</t>
  </si>
  <si>
    <t xml:space="preserve">  8-6</t>
  </si>
  <si>
    <t>Yrjö Männistö</t>
  </si>
  <si>
    <t>206</t>
  </si>
  <si>
    <t>20.07. 1980  Lapua</t>
  </si>
  <si>
    <t xml:space="preserve">  6-5</t>
  </si>
  <si>
    <t>500</t>
  </si>
  <si>
    <t>08.08. 1981  Lammi</t>
  </si>
  <si>
    <t xml:space="preserve">  9-8</t>
  </si>
  <si>
    <t>2k</t>
  </si>
  <si>
    <t>Risto Pulliainen</t>
  </si>
  <si>
    <t>07.08. 1982  Roihuvuori</t>
  </si>
  <si>
    <t xml:space="preserve"> 0-10</t>
  </si>
  <si>
    <t>3000</t>
  </si>
  <si>
    <t>20.08. 1983  Tampere</t>
  </si>
  <si>
    <t>18.08. 1984  Meilahti, Helsinki</t>
  </si>
  <si>
    <t xml:space="preserve"> 7-16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</si>
  <si>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</si>
  <si>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</si>
  <si>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</si>
  <si>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</si>
  <si>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</si>
  <si>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</si>
  <si>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20 v  11 kk  12 pv</t>
  </si>
  <si>
    <t>L+T</t>
  </si>
  <si>
    <t>10.</t>
  </si>
  <si>
    <t>Palk.</t>
  </si>
  <si>
    <t xml:space="preserve"> LIITTO - LEHDISTÖ - KORTTI</t>
  </si>
  <si>
    <t>Tulos</t>
  </si>
  <si>
    <t>Liitto</t>
  </si>
  <si>
    <t>Lehdistö</t>
  </si>
  <si>
    <t>28.06. 1987  Joutsa</t>
  </si>
  <si>
    <t xml:space="preserve">  5-2</t>
  </si>
  <si>
    <t xml:space="preserve">Ali Lindström </t>
  </si>
  <si>
    <t>01.07. 1984  Tampere</t>
  </si>
  <si>
    <t>17-8</t>
  </si>
  <si>
    <t xml:space="preserve">Matti Vaininen </t>
  </si>
  <si>
    <t>26 v  10 kk  1 pv</t>
  </si>
  <si>
    <t>03.07. 1983  Pihtipudas</t>
  </si>
  <si>
    <t>vai</t>
  </si>
  <si>
    <t xml:space="preserve">  9-6</t>
  </si>
  <si>
    <t>9.</t>
  </si>
  <si>
    <t xml:space="preserve"> Vuoden pesäpalloilija  1980   &lt;&gt;   Lyöjäkuningatar  1980   &lt;&gt;   Tehopelaaja  1980</t>
  </si>
  <si>
    <t xml:space="preserve">Lyöty </t>
  </si>
  <si>
    <t xml:space="preserve">Tuotu </t>
  </si>
  <si>
    <t>0/0</t>
  </si>
  <si>
    <t>2/3</t>
  </si>
  <si>
    <t>1/1</t>
  </si>
  <si>
    <t>1/2</t>
  </si>
  <si>
    <t>0/1</t>
  </si>
  <si>
    <t>2/4</t>
  </si>
  <si>
    <t>2/2</t>
  </si>
  <si>
    <t>441</t>
  </si>
  <si>
    <t>3/7</t>
  </si>
  <si>
    <t>1/3</t>
  </si>
  <si>
    <t>1/4</t>
  </si>
  <si>
    <t>620</t>
  </si>
  <si>
    <t>2/6</t>
  </si>
  <si>
    <t>0/2</t>
  </si>
  <si>
    <t>12/28</t>
  </si>
  <si>
    <t>0/3</t>
  </si>
  <si>
    <t>9/10</t>
  </si>
  <si>
    <t>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</si>
</sst>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1" fillId="3" borderId="3" xfId="1" quotePrefix="1" applyNumberFormat="1" applyFont="1" applyFill="1" applyBorder="1" applyAlignment="1">
      <alignment horizontal="center"/>
    </xf>
    <xf numFmtId="0" fontId="8" fillId="9" borderId="1" xfId="0" applyFont="1" applyFill="1" applyBorder="1"/>
    <xf numFmtId="0" fontId="1" fillId="2" borderId="11" xfId="0" applyFont="1" applyFill="1" applyBorder="1" applyAlignment="1"/>
    <xf numFmtId="0" fontId="8" fillId="9" borderId="1" xfId="0" applyFont="1" applyFill="1" applyBorder="1" applyAlignment="1">
      <alignment vertical="top"/>
    </xf>
    <xf numFmtId="0" fontId="1" fillId="9" borderId="4" xfId="0" applyFont="1" applyFill="1" applyBorder="1" applyAlignment="1">
      <alignment horizontal="center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5" fillId="3" borderId="8" xfId="0" applyFont="1" applyFill="1" applyBorder="1" applyAlignment="1">
      <alignment horizontal="left"/>
    </xf>
    <xf numFmtId="49" fontId="1" fillId="11" borderId="3" xfId="0" applyNumberFormat="1" applyFont="1" applyFill="1" applyBorder="1" applyAlignment="1">
      <alignment horizontal="left"/>
    </xf>
    <xf numFmtId="1" fontId="1" fillId="11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11" borderId="3" xfId="0" applyNumberFormat="1" applyFont="1" applyFill="1" applyBorder="1" applyAlignment="1">
      <alignment horizontal="center"/>
    </xf>
    <xf numFmtId="165" fontId="1" fillId="11" borderId="3" xfId="1" quotePrefix="1" applyNumberFormat="1" applyFont="1" applyFill="1" applyBorder="1" applyAlignment="1">
      <alignment horizontal="center"/>
    </xf>
    <xf numFmtId="0" fontId="1" fillId="11" borderId="0" xfId="0" applyFont="1" applyFill="1" applyBorder="1" applyAlignment="1"/>
    <xf numFmtId="165" fontId="1" fillId="11" borderId="3" xfId="1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165" fontId="1" fillId="11" borderId="3" xfId="1" applyNumberFormat="1" applyFont="1" applyFill="1" applyBorder="1" applyAlignment="1"/>
    <xf numFmtId="165" fontId="1" fillId="11" borderId="3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5" fontId="1" fillId="4" borderId="8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8.570312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7109375" style="71" customWidth="1"/>
    <col min="16" max="18" width="5.7109375" style="121" customWidth="1"/>
    <col min="19" max="19" width="5.7109375" style="115" customWidth="1"/>
    <col min="20" max="20" width="0.7109375" style="36" customWidth="1"/>
    <col min="21" max="28" width="5.7109375" style="7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65</v>
      </c>
      <c r="C1" s="2"/>
      <c r="D1" s="3"/>
      <c r="E1" s="4"/>
      <c r="F1" s="4"/>
      <c r="G1" s="4" t="s">
        <v>36</v>
      </c>
      <c r="H1" s="3"/>
      <c r="I1" s="6"/>
      <c r="J1" s="5"/>
      <c r="K1" s="5"/>
      <c r="L1" s="3"/>
      <c r="M1" s="7"/>
      <c r="N1" s="7"/>
      <c r="O1" s="7"/>
      <c r="P1" s="120"/>
      <c r="Q1" s="120"/>
      <c r="R1" s="12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63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121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62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1971</v>
      </c>
      <c r="C4" s="41" t="s">
        <v>44</v>
      </c>
      <c r="D4" s="10" t="s">
        <v>38</v>
      </c>
      <c r="E4" s="26">
        <v>9</v>
      </c>
      <c r="F4" s="26">
        <v>0</v>
      </c>
      <c r="G4" s="26">
        <v>2</v>
      </c>
      <c r="H4" s="26">
        <v>4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1972</v>
      </c>
      <c r="C5" s="41" t="s">
        <v>37</v>
      </c>
      <c r="D5" s="39" t="s">
        <v>38</v>
      </c>
      <c r="E5" s="26">
        <v>10</v>
      </c>
      <c r="F5" s="26">
        <v>0</v>
      </c>
      <c r="G5" s="26">
        <v>5</v>
      </c>
      <c r="H5" s="26">
        <v>6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1973</v>
      </c>
      <c r="C6" s="41" t="s">
        <v>45</v>
      </c>
      <c r="D6" s="10" t="s">
        <v>38</v>
      </c>
      <c r="E6" s="26">
        <v>7</v>
      </c>
      <c r="F6" s="26">
        <v>0</v>
      </c>
      <c r="G6" s="26">
        <v>3</v>
      </c>
      <c r="H6" s="26">
        <v>4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3">
        <v>1974</v>
      </c>
      <c r="C7" s="74"/>
      <c r="D7" s="75" t="s">
        <v>38</v>
      </c>
      <c r="E7" s="73"/>
      <c r="F7" s="76" t="s">
        <v>56</v>
      </c>
      <c r="G7" s="73"/>
      <c r="H7" s="73"/>
      <c r="I7" s="73"/>
      <c r="J7" s="73"/>
      <c r="K7" s="73"/>
      <c r="L7" s="73"/>
      <c r="M7" s="73"/>
      <c r="N7" s="7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1975</v>
      </c>
      <c r="C8" s="41" t="s">
        <v>46</v>
      </c>
      <c r="D8" s="39" t="s">
        <v>38</v>
      </c>
      <c r="E8" s="26">
        <v>7</v>
      </c>
      <c r="F8" s="26">
        <v>0</v>
      </c>
      <c r="G8" s="26">
        <v>0</v>
      </c>
      <c r="H8" s="26">
        <v>4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1976</v>
      </c>
      <c r="C9" s="41" t="s">
        <v>46</v>
      </c>
      <c r="D9" s="39" t="s">
        <v>38</v>
      </c>
      <c r="E9" s="26">
        <v>7</v>
      </c>
      <c r="F9" s="26">
        <v>1</v>
      </c>
      <c r="G9" s="26">
        <v>9</v>
      </c>
      <c r="H9" s="26">
        <v>8</v>
      </c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1977</v>
      </c>
      <c r="C10" s="41" t="s">
        <v>47</v>
      </c>
      <c r="D10" s="39" t="s">
        <v>38</v>
      </c>
      <c r="E10" s="26">
        <v>10</v>
      </c>
      <c r="F10" s="26">
        <v>4</v>
      </c>
      <c r="G10" s="26">
        <v>20</v>
      </c>
      <c r="H10" s="26">
        <v>22</v>
      </c>
      <c r="I10" s="26"/>
      <c r="J10" s="26"/>
      <c r="K10" s="26"/>
      <c r="L10" s="26"/>
      <c r="M10" s="26"/>
      <c r="N10" s="29"/>
      <c r="O10" s="24"/>
      <c r="P10" s="18" t="s">
        <v>122</v>
      </c>
      <c r="Q10" s="18"/>
      <c r="R10" s="18" t="s">
        <v>42</v>
      </c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1978</v>
      </c>
      <c r="C11" s="41" t="s">
        <v>47</v>
      </c>
      <c r="D11" s="39" t="s">
        <v>38</v>
      </c>
      <c r="E11" s="26">
        <v>10</v>
      </c>
      <c r="F11" s="26">
        <v>2</v>
      </c>
      <c r="G11" s="26">
        <v>20</v>
      </c>
      <c r="H11" s="26">
        <v>13</v>
      </c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>
        <v>2</v>
      </c>
      <c r="AA11" s="27">
        <v>0</v>
      </c>
      <c r="AB11" s="27">
        <v>2</v>
      </c>
      <c r="AC11" s="27">
        <v>2</v>
      </c>
      <c r="AD11" s="27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1979</v>
      </c>
      <c r="C12" s="41" t="s">
        <v>48</v>
      </c>
      <c r="D12" s="39" t="s">
        <v>38</v>
      </c>
      <c r="E12" s="26">
        <v>10</v>
      </c>
      <c r="F12" s="26">
        <v>3</v>
      </c>
      <c r="G12" s="26">
        <v>16</v>
      </c>
      <c r="H12" s="26">
        <v>12</v>
      </c>
      <c r="I12" s="26"/>
      <c r="J12" s="26"/>
      <c r="K12" s="26"/>
      <c r="L12" s="26"/>
      <c r="M12" s="26"/>
      <c r="N12" s="29"/>
      <c r="O12" s="24"/>
      <c r="P12" s="26" t="s">
        <v>49</v>
      </c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>
        <v>2</v>
      </c>
      <c r="AA12" s="27">
        <v>1</v>
      </c>
      <c r="AB12" s="27">
        <v>7</v>
      </c>
      <c r="AC12" s="27">
        <v>4</v>
      </c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1980</v>
      </c>
      <c r="C13" s="41" t="s">
        <v>49</v>
      </c>
      <c r="D13" s="10" t="s">
        <v>38</v>
      </c>
      <c r="E13" s="26">
        <v>10</v>
      </c>
      <c r="F13" s="26">
        <v>7</v>
      </c>
      <c r="G13" s="26">
        <v>25</v>
      </c>
      <c r="H13" s="26">
        <v>19</v>
      </c>
      <c r="I13" s="26"/>
      <c r="J13" s="26"/>
      <c r="K13" s="26"/>
      <c r="L13" s="26"/>
      <c r="M13" s="26"/>
      <c r="N13" s="29"/>
      <c r="O13" s="24"/>
      <c r="P13" s="26" t="s">
        <v>41</v>
      </c>
      <c r="Q13" s="18"/>
      <c r="R13" s="26" t="s">
        <v>41</v>
      </c>
      <c r="S13" s="18"/>
      <c r="T13" s="24" t="e">
        <f t="shared" si="0"/>
        <v>#DIV/0!</v>
      </c>
      <c r="U13" s="26">
        <v>6</v>
      </c>
      <c r="V13" s="26">
        <v>0</v>
      </c>
      <c r="W13" s="26">
        <v>8</v>
      </c>
      <c r="X13" s="26">
        <v>7</v>
      </c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1981</v>
      </c>
      <c r="C14" s="26" t="s">
        <v>42</v>
      </c>
      <c r="D14" s="39" t="s">
        <v>38</v>
      </c>
      <c r="E14" s="26">
        <v>18</v>
      </c>
      <c r="F14" s="26">
        <v>5</v>
      </c>
      <c r="G14" s="26">
        <v>25</v>
      </c>
      <c r="H14" s="26">
        <v>21</v>
      </c>
      <c r="I14" s="26">
        <v>97</v>
      </c>
      <c r="J14" s="26">
        <v>18</v>
      </c>
      <c r="K14" s="26">
        <v>24</v>
      </c>
      <c r="L14" s="26">
        <v>25</v>
      </c>
      <c r="M14" s="72">
        <v>30</v>
      </c>
      <c r="N14" s="122">
        <v>0.70895522388059706</v>
      </c>
      <c r="O14" s="24">
        <f>PRODUCT(I14/N14)</f>
        <v>136.82105263157894</v>
      </c>
      <c r="P14" s="18" t="s">
        <v>44</v>
      </c>
      <c r="Q14" s="18"/>
      <c r="R14" s="18" t="s">
        <v>122</v>
      </c>
      <c r="S14" s="18" t="s">
        <v>138</v>
      </c>
      <c r="T14" s="24" t="e">
        <f t="shared" si="0"/>
        <v>#VALUE!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1982</v>
      </c>
      <c r="C15" s="26" t="s">
        <v>42</v>
      </c>
      <c r="D15" s="39" t="s">
        <v>38</v>
      </c>
      <c r="E15" s="26">
        <v>18</v>
      </c>
      <c r="F15" s="26">
        <v>3</v>
      </c>
      <c r="G15" s="26">
        <v>22</v>
      </c>
      <c r="H15" s="26">
        <v>17</v>
      </c>
      <c r="I15" s="26">
        <v>95</v>
      </c>
      <c r="J15" s="26">
        <v>21</v>
      </c>
      <c r="K15" s="26">
        <v>21</v>
      </c>
      <c r="L15" s="26">
        <v>28</v>
      </c>
      <c r="M15" s="72">
        <v>25</v>
      </c>
      <c r="N15" s="122">
        <v>0.703125</v>
      </c>
      <c r="O15" s="24">
        <f t="shared" ref="O15:O18" si="1">PRODUCT(I15/N15)</f>
        <v>135.11111111111111</v>
      </c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1983</v>
      </c>
      <c r="C16" s="26" t="s">
        <v>43</v>
      </c>
      <c r="D16" s="39" t="s">
        <v>38</v>
      </c>
      <c r="E16" s="26">
        <v>18</v>
      </c>
      <c r="F16" s="26">
        <v>1</v>
      </c>
      <c r="G16" s="26">
        <v>20</v>
      </c>
      <c r="H16" s="26">
        <v>15</v>
      </c>
      <c r="I16" s="26">
        <v>81</v>
      </c>
      <c r="J16" s="26">
        <v>17</v>
      </c>
      <c r="K16" s="26">
        <v>22</v>
      </c>
      <c r="L16" s="26">
        <v>21</v>
      </c>
      <c r="M16" s="72">
        <v>21</v>
      </c>
      <c r="N16" s="122">
        <v>0.68141592920353977</v>
      </c>
      <c r="O16" s="24">
        <f t="shared" si="1"/>
        <v>118.87012987012987</v>
      </c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>
        <v>1</v>
      </c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1984</v>
      </c>
      <c r="C17" s="26" t="s">
        <v>37</v>
      </c>
      <c r="D17" s="39" t="s">
        <v>38</v>
      </c>
      <c r="E17" s="26">
        <v>18</v>
      </c>
      <c r="F17" s="26">
        <v>3</v>
      </c>
      <c r="G17" s="26">
        <v>35</v>
      </c>
      <c r="H17" s="26">
        <v>30</v>
      </c>
      <c r="I17" s="26">
        <v>105</v>
      </c>
      <c r="J17" s="26">
        <v>22</v>
      </c>
      <c r="K17" s="26">
        <v>17</v>
      </c>
      <c r="L17" s="26">
        <v>28</v>
      </c>
      <c r="M17" s="72">
        <v>38</v>
      </c>
      <c r="N17" s="122">
        <v>0.69871794871794868</v>
      </c>
      <c r="O17" s="24">
        <f t="shared" si="1"/>
        <v>150.27522935779817</v>
      </c>
      <c r="P17" s="18" t="s">
        <v>40</v>
      </c>
      <c r="Q17" s="18"/>
      <c r="R17" s="18" t="s">
        <v>44</v>
      </c>
      <c r="S17" s="18" t="s">
        <v>122</v>
      </c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>
        <v>1</v>
      </c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1985</v>
      </c>
      <c r="C18" s="26" t="s">
        <v>37</v>
      </c>
      <c r="D18" s="39" t="s">
        <v>38</v>
      </c>
      <c r="E18" s="26">
        <v>18</v>
      </c>
      <c r="F18" s="26">
        <v>5</v>
      </c>
      <c r="G18" s="26">
        <v>29</v>
      </c>
      <c r="H18" s="26">
        <v>17</v>
      </c>
      <c r="I18" s="26">
        <v>108</v>
      </c>
      <c r="J18" s="26">
        <v>15</v>
      </c>
      <c r="K18" s="26">
        <v>23</v>
      </c>
      <c r="L18" s="26">
        <v>36</v>
      </c>
      <c r="M18" s="26">
        <v>34</v>
      </c>
      <c r="N18" s="122">
        <v>0.69032258064516128</v>
      </c>
      <c r="O18" s="24">
        <f t="shared" si="1"/>
        <v>156.44859813084113</v>
      </c>
      <c r="P18" s="18" t="s">
        <v>44</v>
      </c>
      <c r="Q18" s="18"/>
      <c r="R18" s="18"/>
      <c r="S18" s="18" t="s">
        <v>40</v>
      </c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1986</v>
      </c>
      <c r="C19" s="26"/>
      <c r="D19" s="39"/>
      <c r="E19" s="26"/>
      <c r="F19" s="26"/>
      <c r="G19" s="26"/>
      <c r="H19" s="26"/>
      <c r="I19" s="26"/>
      <c r="J19" s="26"/>
      <c r="K19" s="26"/>
      <c r="L19" s="26"/>
      <c r="M19" s="26"/>
      <c r="N19" s="29"/>
      <c r="O19" s="24">
        <v>0</v>
      </c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1987</v>
      </c>
      <c r="C20" s="26" t="s">
        <v>37</v>
      </c>
      <c r="D20" s="39" t="s">
        <v>38</v>
      </c>
      <c r="E20" s="26">
        <v>18</v>
      </c>
      <c r="F20" s="26">
        <v>0</v>
      </c>
      <c r="G20" s="26">
        <v>16</v>
      </c>
      <c r="H20" s="26">
        <v>18</v>
      </c>
      <c r="I20" s="26">
        <v>67</v>
      </c>
      <c r="J20" s="26">
        <v>15</v>
      </c>
      <c r="K20" s="26">
        <v>14</v>
      </c>
      <c r="L20" s="26">
        <v>22</v>
      </c>
      <c r="M20" s="26">
        <v>16</v>
      </c>
      <c r="N20" s="29" t="s">
        <v>39</v>
      </c>
      <c r="O20" s="24">
        <v>0</v>
      </c>
      <c r="P20" s="18"/>
      <c r="Q20" s="18"/>
      <c r="R20" s="18"/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>
        <v>1</v>
      </c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1988</v>
      </c>
      <c r="C21" s="26" t="s">
        <v>40</v>
      </c>
      <c r="D21" s="39" t="s">
        <v>38</v>
      </c>
      <c r="E21" s="26">
        <v>10</v>
      </c>
      <c r="F21" s="26">
        <v>0</v>
      </c>
      <c r="G21" s="26">
        <v>10</v>
      </c>
      <c r="H21" s="26">
        <v>3</v>
      </c>
      <c r="I21" s="26">
        <v>38</v>
      </c>
      <c r="J21" s="26">
        <v>8</v>
      </c>
      <c r="K21" s="26">
        <v>8</v>
      </c>
      <c r="L21" s="26">
        <v>12</v>
      </c>
      <c r="M21" s="26">
        <v>10</v>
      </c>
      <c r="N21" s="29" t="s">
        <v>39</v>
      </c>
      <c r="O21" s="24">
        <v>0</v>
      </c>
      <c r="P21" s="18"/>
      <c r="Q21" s="18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1989</v>
      </c>
      <c r="C22" s="26" t="s">
        <v>41</v>
      </c>
      <c r="D22" s="39" t="s">
        <v>38</v>
      </c>
      <c r="E22" s="26">
        <v>11</v>
      </c>
      <c r="F22" s="26">
        <v>0</v>
      </c>
      <c r="G22" s="26">
        <v>7</v>
      </c>
      <c r="H22" s="26">
        <v>3</v>
      </c>
      <c r="I22" s="26">
        <v>27</v>
      </c>
      <c r="J22" s="26">
        <v>5</v>
      </c>
      <c r="K22" s="26">
        <v>8</v>
      </c>
      <c r="L22" s="26">
        <v>7</v>
      </c>
      <c r="M22" s="26">
        <v>7</v>
      </c>
      <c r="N22" s="29" t="s">
        <v>39</v>
      </c>
      <c r="O22" s="24">
        <v>0</v>
      </c>
      <c r="P22" s="18"/>
      <c r="Q22" s="18"/>
      <c r="R22" s="18"/>
      <c r="S22" s="18"/>
      <c r="T22" s="1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6"/>
      <c r="AF22" s="26"/>
      <c r="AG22" s="26"/>
      <c r="AH22" s="26">
        <v>1</v>
      </c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6" t="s">
        <v>9</v>
      </c>
      <c r="C23" s="17"/>
      <c r="D23" s="15"/>
      <c r="E23" s="18">
        <f t="shared" ref="E23:M23" si="2">SUM(E4:E22)</f>
        <v>209</v>
      </c>
      <c r="F23" s="18">
        <f t="shared" si="2"/>
        <v>34</v>
      </c>
      <c r="G23" s="18">
        <f t="shared" si="2"/>
        <v>264</v>
      </c>
      <c r="H23" s="18">
        <f t="shared" si="2"/>
        <v>216</v>
      </c>
      <c r="I23" s="18">
        <f t="shared" si="2"/>
        <v>618</v>
      </c>
      <c r="J23" s="18">
        <f t="shared" si="2"/>
        <v>121</v>
      </c>
      <c r="K23" s="18">
        <f t="shared" si="2"/>
        <v>137</v>
      </c>
      <c r="L23" s="18">
        <f t="shared" si="2"/>
        <v>179</v>
      </c>
      <c r="M23" s="18">
        <f t="shared" si="2"/>
        <v>181</v>
      </c>
      <c r="N23" s="30">
        <f>PRODUCT(486/O23)</f>
        <v>0.69674810060526537</v>
      </c>
      <c r="O23" s="31">
        <f>SUM(O14:O22)</f>
        <v>697.52612110145913</v>
      </c>
      <c r="P23" s="18"/>
      <c r="Q23" s="18"/>
      <c r="R23" s="18"/>
      <c r="S23" s="18"/>
      <c r="T23" s="1"/>
      <c r="U23" s="18">
        <f t="shared" ref="U23:AJ23" si="3">SUM(U4:U22)</f>
        <v>6</v>
      </c>
      <c r="V23" s="18">
        <f t="shared" si="3"/>
        <v>0</v>
      </c>
      <c r="W23" s="18">
        <f t="shared" si="3"/>
        <v>8</v>
      </c>
      <c r="X23" s="18">
        <f t="shared" si="3"/>
        <v>7</v>
      </c>
      <c r="Y23" s="18">
        <f t="shared" si="3"/>
        <v>0</v>
      </c>
      <c r="Z23" s="18">
        <f t="shared" si="3"/>
        <v>4</v>
      </c>
      <c r="AA23" s="18">
        <f t="shared" si="3"/>
        <v>1</v>
      </c>
      <c r="AB23" s="18">
        <f t="shared" si="3"/>
        <v>9</v>
      </c>
      <c r="AC23" s="18">
        <f t="shared" si="3"/>
        <v>6</v>
      </c>
      <c r="AD23" s="18">
        <f t="shared" si="3"/>
        <v>0</v>
      </c>
      <c r="AE23" s="18">
        <f t="shared" si="3"/>
        <v>9</v>
      </c>
      <c r="AF23" s="18">
        <f t="shared" si="3"/>
        <v>3</v>
      </c>
      <c r="AG23" s="18">
        <f t="shared" si="3"/>
        <v>0</v>
      </c>
      <c r="AH23" s="18">
        <f t="shared" si="3"/>
        <v>1</v>
      </c>
      <c r="AI23" s="18">
        <f t="shared" si="3"/>
        <v>0</v>
      </c>
      <c r="AJ23" s="18">
        <f t="shared" si="3"/>
        <v>1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8" t="s">
        <v>2</v>
      </c>
      <c r="C24" s="32"/>
      <c r="D24" s="33">
        <v>1208.7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35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6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64</v>
      </c>
      <c r="C26" s="38"/>
      <c r="D26" s="38"/>
      <c r="E26" s="18" t="s">
        <v>4</v>
      </c>
      <c r="F26" s="18" t="s">
        <v>12</v>
      </c>
      <c r="G26" s="15" t="s">
        <v>13</v>
      </c>
      <c r="H26" s="18" t="s">
        <v>14</v>
      </c>
      <c r="I26" s="18" t="s">
        <v>3</v>
      </c>
      <c r="J26" s="1"/>
      <c r="K26" s="18" t="s">
        <v>22</v>
      </c>
      <c r="L26" s="18" t="s">
        <v>23</v>
      </c>
      <c r="M26" s="18" t="s">
        <v>24</v>
      </c>
      <c r="N26" s="30" t="s">
        <v>32</v>
      </c>
      <c r="O26" s="24"/>
      <c r="P26" s="39" t="s">
        <v>29</v>
      </c>
      <c r="Q26" s="12"/>
      <c r="R26" s="12"/>
      <c r="S26" s="12"/>
      <c r="T26" s="40"/>
      <c r="U26" s="40"/>
      <c r="V26" s="40"/>
      <c r="W26" s="40"/>
      <c r="X26" s="40"/>
      <c r="Y26" s="12"/>
      <c r="Z26" s="12"/>
      <c r="AA26" s="12"/>
      <c r="AB26" s="12"/>
      <c r="AC26" s="40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9" t="s">
        <v>15</v>
      </c>
      <c r="C27" s="12"/>
      <c r="D27" s="42"/>
      <c r="E27" s="26">
        <f>PRODUCT(E23)</f>
        <v>209</v>
      </c>
      <c r="F27" s="26">
        <f>PRODUCT(F23)</f>
        <v>34</v>
      </c>
      <c r="G27" s="26">
        <f>PRODUCT(G23)</f>
        <v>264</v>
      </c>
      <c r="H27" s="26">
        <f>PRODUCT(H23)</f>
        <v>216</v>
      </c>
      <c r="I27" s="26">
        <f>PRODUCT(I23)</f>
        <v>618</v>
      </c>
      <c r="J27" s="1"/>
      <c r="K27" s="43">
        <f>PRODUCT((F27+G27)/E27)</f>
        <v>1.4258373205741626</v>
      </c>
      <c r="L27" s="43">
        <f>PRODUCT(H27/E27)</f>
        <v>1.0334928229665072</v>
      </c>
      <c r="M27" s="43">
        <f>PRODUCT(I27/129)</f>
        <v>4.7906976744186043</v>
      </c>
      <c r="N27" s="29">
        <f>PRODUCT(N23)</f>
        <v>0.69674810060526537</v>
      </c>
      <c r="O27" s="24">
        <f>PRODUCT(O23)</f>
        <v>697.52612110145913</v>
      </c>
      <c r="P27" s="44" t="s">
        <v>30</v>
      </c>
      <c r="Q27" s="45"/>
      <c r="R27" s="45"/>
      <c r="S27" s="46" t="s">
        <v>50</v>
      </c>
      <c r="T27" s="46"/>
      <c r="U27" s="46"/>
      <c r="V27" s="46"/>
      <c r="W27" s="46"/>
      <c r="X27" s="46"/>
      <c r="Y27" s="46"/>
      <c r="Z27" s="47" t="s">
        <v>33</v>
      </c>
      <c r="AA27" s="46"/>
      <c r="AB27" s="46" t="s">
        <v>57</v>
      </c>
      <c r="AC27" s="46"/>
      <c r="AD27" s="46"/>
      <c r="AE27" s="46"/>
      <c r="AF27" s="46"/>
      <c r="AG27" s="46"/>
      <c r="AH27" s="46"/>
      <c r="AI27" s="46"/>
      <c r="AJ27" s="142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8" t="s">
        <v>16</v>
      </c>
      <c r="C28" s="49"/>
      <c r="D28" s="50"/>
      <c r="E28" s="26">
        <f>PRODUCT(U23)</f>
        <v>6</v>
      </c>
      <c r="F28" s="26">
        <f>PRODUCT(V23)</f>
        <v>0</v>
      </c>
      <c r="G28" s="26">
        <f>PRODUCT(W23)</f>
        <v>8</v>
      </c>
      <c r="H28" s="26">
        <f>PRODUCT(X23)</f>
        <v>7</v>
      </c>
      <c r="I28" s="26">
        <f>PRODUCT(Y23)</f>
        <v>0</v>
      </c>
      <c r="J28" s="1"/>
      <c r="K28" s="43">
        <f>PRODUCT((F28+G28)/E28)</f>
        <v>1.3333333333333333</v>
      </c>
      <c r="L28" s="43">
        <f>PRODUCT(H28/E28)</f>
        <v>1.1666666666666667</v>
      </c>
      <c r="M28" s="43"/>
      <c r="N28" s="29"/>
      <c r="O28" s="24" t="e">
        <f>PRODUCT(I28/N28)</f>
        <v>#DIV/0!</v>
      </c>
      <c r="P28" s="51" t="s">
        <v>140</v>
      </c>
      <c r="Q28" s="52"/>
      <c r="R28" s="52"/>
      <c r="S28" s="53" t="s">
        <v>53</v>
      </c>
      <c r="T28" s="53"/>
      <c r="U28" s="53"/>
      <c r="V28" s="53"/>
      <c r="W28" s="53"/>
      <c r="X28" s="53"/>
      <c r="Y28" s="53"/>
      <c r="Z28" s="54" t="s">
        <v>54</v>
      </c>
      <c r="AA28" s="53"/>
      <c r="AB28" s="53" t="s">
        <v>59</v>
      </c>
      <c r="AC28" s="53"/>
      <c r="AD28" s="53"/>
      <c r="AE28" s="53"/>
      <c r="AF28" s="53"/>
      <c r="AG28" s="53"/>
      <c r="AH28" s="53"/>
      <c r="AI28" s="53"/>
      <c r="AJ28" s="143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55" t="s">
        <v>17</v>
      </c>
      <c r="C29" s="56"/>
      <c r="D29" s="57"/>
      <c r="E29" s="27">
        <f>PRODUCT(Z23)</f>
        <v>4</v>
      </c>
      <c r="F29" s="27">
        <f>PRODUCT(AA23)</f>
        <v>1</v>
      </c>
      <c r="G29" s="27">
        <f>PRODUCT(AB23)</f>
        <v>9</v>
      </c>
      <c r="H29" s="27">
        <f>PRODUCT(AC23)</f>
        <v>6</v>
      </c>
      <c r="I29" s="27">
        <f>PRODUCT(AD23)</f>
        <v>0</v>
      </c>
      <c r="J29" s="1"/>
      <c r="K29" s="58">
        <f>PRODUCT((F29+G29)/E29)</f>
        <v>2.5</v>
      </c>
      <c r="L29" s="58">
        <f>PRODUCT(H29/E29)</f>
        <v>1.5</v>
      </c>
      <c r="M29" s="58"/>
      <c r="N29" s="59"/>
      <c r="O29" s="24"/>
      <c r="P29" s="51" t="s">
        <v>141</v>
      </c>
      <c r="Q29" s="52"/>
      <c r="R29" s="52"/>
      <c r="S29" s="53" t="s">
        <v>51</v>
      </c>
      <c r="T29" s="53"/>
      <c r="U29" s="53"/>
      <c r="V29" s="53"/>
      <c r="W29" s="53"/>
      <c r="X29" s="53"/>
      <c r="Y29" s="53"/>
      <c r="Z29" s="54" t="s">
        <v>52</v>
      </c>
      <c r="AA29" s="53"/>
      <c r="AB29" s="53" t="s">
        <v>58</v>
      </c>
      <c r="AC29" s="53"/>
      <c r="AD29" s="53"/>
      <c r="AE29" s="53"/>
      <c r="AF29" s="53"/>
      <c r="AG29" s="53"/>
      <c r="AH29" s="53"/>
      <c r="AI29" s="53"/>
      <c r="AJ29" s="143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60" t="s">
        <v>18</v>
      </c>
      <c r="C30" s="61"/>
      <c r="D30" s="62"/>
      <c r="E30" s="18">
        <f>SUM(E27:E29)</f>
        <v>219</v>
      </c>
      <c r="F30" s="18">
        <f>SUM(F27:F29)</f>
        <v>35</v>
      </c>
      <c r="G30" s="18">
        <f>SUM(G27:G29)</f>
        <v>281</v>
      </c>
      <c r="H30" s="18">
        <f>SUM(H27:H29)</f>
        <v>229</v>
      </c>
      <c r="I30" s="18">
        <f>SUM(I27:I29)</f>
        <v>618</v>
      </c>
      <c r="J30" s="1"/>
      <c r="K30" s="63">
        <f>PRODUCT((F30+G30)/E30)</f>
        <v>1.4429223744292237</v>
      </c>
      <c r="L30" s="63">
        <f>PRODUCT(H30/E30)</f>
        <v>1.0456621004566211</v>
      </c>
      <c r="M30" s="63">
        <v>4.79</v>
      </c>
      <c r="N30" s="30">
        <f>PRODUCT(N27)</f>
        <v>0.69674810060526537</v>
      </c>
      <c r="O30" s="24" t="e">
        <f>SUM(O27:O29)</f>
        <v>#DIV/0!</v>
      </c>
      <c r="P30" s="64" t="s">
        <v>31</v>
      </c>
      <c r="Q30" s="65"/>
      <c r="R30" s="65"/>
      <c r="S30" s="66" t="s">
        <v>55</v>
      </c>
      <c r="T30" s="66"/>
      <c r="U30" s="66"/>
      <c r="V30" s="66"/>
      <c r="W30" s="66"/>
      <c r="X30" s="66"/>
      <c r="Y30" s="66"/>
      <c r="Z30" s="67" t="s">
        <v>35</v>
      </c>
      <c r="AA30" s="66"/>
      <c r="AB30" s="66" t="s">
        <v>60</v>
      </c>
      <c r="AC30" s="66"/>
      <c r="AD30" s="66"/>
      <c r="AE30" s="66"/>
      <c r="AF30" s="66"/>
      <c r="AG30" s="66"/>
      <c r="AH30" s="66"/>
      <c r="AI30" s="66"/>
      <c r="AJ30" s="144"/>
      <c r="AK30" s="23"/>
      <c r="AL30" s="8"/>
      <c r="AM30" s="8"/>
      <c r="AN30" s="8"/>
      <c r="AO30" s="8"/>
      <c r="AP30" s="8"/>
    </row>
    <row r="31" spans="1:42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39" t="s">
        <v>139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42"/>
      <c r="AK32" s="23"/>
      <c r="AL32" s="8"/>
      <c r="AM32" s="8"/>
      <c r="AN32" s="8"/>
      <c r="AO32" s="8"/>
      <c r="AP32" s="8"/>
    </row>
    <row r="33" spans="1:42" ht="9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 t="s">
        <v>34</v>
      </c>
      <c r="C34" s="1"/>
      <c r="D34" s="1" t="s">
        <v>61</v>
      </c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9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3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3"/>
      <c r="AL207" s="8"/>
      <c r="AM207" s="8"/>
      <c r="AN207" s="8"/>
      <c r="AO207" s="8"/>
      <c r="AP207" s="8"/>
    </row>
    <row r="208" spans="1:42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23"/>
      <c r="AL208" s="8"/>
      <c r="AM208" s="8"/>
      <c r="AN208" s="8"/>
      <c r="AO208" s="8"/>
      <c r="AP208" s="8"/>
    </row>
    <row r="209" spans="1:42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23"/>
      <c r="AL209" s="8"/>
      <c r="AM209" s="8"/>
      <c r="AN209" s="8"/>
      <c r="AO209" s="8"/>
      <c r="AP209" s="8"/>
    </row>
    <row r="210" spans="1:42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23"/>
      <c r="AL210" s="8"/>
      <c r="AM210" s="8"/>
      <c r="AN210" s="8"/>
      <c r="AO210" s="8"/>
      <c r="AP210" s="8"/>
    </row>
    <row r="211" spans="1:42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23"/>
      <c r="AL211" s="8"/>
      <c r="AM211" s="8"/>
      <c r="AN211" s="8"/>
      <c r="AO211" s="8"/>
      <c r="AP211" s="8"/>
    </row>
    <row r="212" spans="1:42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23"/>
      <c r="AL212" s="8"/>
      <c r="AM212" s="8"/>
      <c r="AN212" s="8"/>
      <c r="AO212" s="8"/>
      <c r="AP212" s="8"/>
    </row>
    <row r="213" spans="1:42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23"/>
      <c r="AL213" s="8"/>
      <c r="AM213" s="8"/>
      <c r="AN213" s="8"/>
      <c r="AO213" s="8"/>
      <c r="AP213" s="8"/>
    </row>
    <row r="214" spans="1:42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23"/>
      <c r="AL214" s="8"/>
      <c r="AM214" s="8"/>
      <c r="AN214" s="8"/>
      <c r="AO214" s="8"/>
      <c r="AP214" s="8"/>
    </row>
    <row r="215" spans="1:42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23"/>
      <c r="AL215" s="8"/>
      <c r="AM215" s="8"/>
      <c r="AN215" s="8"/>
      <c r="AO215" s="8"/>
      <c r="AP215" s="8"/>
    </row>
    <row r="216" spans="1:42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23"/>
      <c r="AL216" s="8"/>
      <c r="AM216" s="8"/>
      <c r="AN216" s="8"/>
      <c r="AO216" s="8"/>
      <c r="AP216" s="8"/>
    </row>
    <row r="217" spans="1:42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23"/>
      <c r="AL217" s="8"/>
      <c r="AM217" s="8"/>
      <c r="AN217" s="8"/>
      <c r="AO217" s="8"/>
      <c r="AP217" s="8"/>
    </row>
    <row r="218" spans="1:42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23"/>
      <c r="AL218" s="8"/>
      <c r="AM218" s="8"/>
      <c r="AN218" s="8"/>
      <c r="AO218" s="8"/>
      <c r="AP218" s="8"/>
    </row>
    <row r="219" spans="1:42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23"/>
      <c r="AL219" s="8"/>
      <c r="AM219" s="8"/>
      <c r="AN219" s="8"/>
      <c r="AO219" s="8"/>
      <c r="AP219" s="8"/>
    </row>
    <row r="220" spans="1:42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23"/>
      <c r="AL220" s="8"/>
      <c r="AM220" s="8"/>
      <c r="AN220" s="8"/>
      <c r="AO220" s="8"/>
      <c r="AP220" s="8"/>
    </row>
    <row r="221" spans="1:42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23"/>
      <c r="AL221" s="8"/>
      <c r="AM221" s="8"/>
      <c r="AN221" s="8"/>
      <c r="AO221" s="8"/>
      <c r="AP221" s="8"/>
    </row>
    <row r="222" spans="1:42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23"/>
      <c r="AL222" s="8"/>
      <c r="AM222" s="8"/>
      <c r="AN222" s="8"/>
      <c r="AO222" s="8"/>
      <c r="AP222" s="8"/>
    </row>
    <row r="223" spans="1:42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23"/>
      <c r="AL223" s="8"/>
      <c r="AM223" s="8"/>
      <c r="AN223" s="8"/>
      <c r="AO223" s="8"/>
      <c r="AP223" s="8"/>
    </row>
    <row r="224" spans="1:42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23"/>
      <c r="AL224" s="8"/>
      <c r="AM224" s="8"/>
      <c r="AN224" s="8"/>
      <c r="AO224" s="8"/>
      <c r="AP224" s="8"/>
    </row>
    <row r="225" spans="1:42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23"/>
      <c r="AL225" s="8"/>
      <c r="AM225" s="8"/>
      <c r="AN225" s="8"/>
      <c r="AO225" s="8"/>
      <c r="AP225" s="8"/>
    </row>
    <row r="226" spans="1:42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23"/>
      <c r="AL226" s="8"/>
      <c r="AM226" s="8"/>
      <c r="AN226" s="8"/>
      <c r="AO226" s="8"/>
      <c r="AP226" s="8"/>
    </row>
    <row r="227" spans="1:42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23"/>
      <c r="AL227" s="8"/>
      <c r="AM227" s="8"/>
      <c r="AN227" s="8"/>
      <c r="AO227" s="8"/>
      <c r="AP227" s="8"/>
    </row>
    <row r="228" spans="1:42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23"/>
      <c r="AL228" s="8"/>
      <c r="AM228" s="8"/>
      <c r="AN228" s="8"/>
      <c r="AO228" s="8"/>
      <c r="AP228" s="8"/>
    </row>
    <row r="229" spans="1:42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23"/>
      <c r="AL229" s="8"/>
      <c r="AM229" s="8"/>
      <c r="AN229" s="8"/>
      <c r="AO229" s="8"/>
      <c r="AP229" s="8"/>
    </row>
    <row r="230" spans="1:42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23"/>
      <c r="AL230" s="8"/>
      <c r="AM230" s="8"/>
      <c r="AN230" s="8"/>
      <c r="AO230" s="8"/>
      <c r="AP2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1.7109375" style="114" customWidth="1"/>
    <col min="3" max="3" width="18.7109375" style="115" customWidth="1"/>
    <col min="4" max="4" width="10" style="116" customWidth="1"/>
    <col min="5" max="5" width="7.85546875" style="116" customWidth="1"/>
    <col min="6" max="6" width="0.7109375" style="36" customWidth="1"/>
    <col min="7" max="16" width="5.28515625" style="115" customWidth="1"/>
    <col min="17" max="21" width="6.7109375" style="170" customWidth="1"/>
    <col min="22" max="22" width="11" style="115" customWidth="1"/>
    <col min="23" max="23" width="21.5703125" style="115" customWidth="1"/>
    <col min="24" max="24" width="10.7109375" style="115" customWidth="1"/>
    <col min="25" max="25" width="26" style="113" customWidth="1"/>
    <col min="26" max="26" width="9.140625" style="113"/>
  </cols>
  <sheetData>
    <row r="1" spans="1:32" ht="18.75" x14ac:dyDescent="0.3">
      <c r="A1" s="8"/>
      <c r="B1" s="123" t="s">
        <v>66</v>
      </c>
      <c r="C1" s="78"/>
      <c r="D1" s="79"/>
      <c r="E1" s="79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60"/>
      <c r="R1" s="160"/>
      <c r="S1" s="160"/>
      <c r="T1" s="160"/>
      <c r="U1" s="160"/>
      <c r="V1" s="78"/>
      <c r="W1" s="78"/>
      <c r="X1" s="78"/>
      <c r="Y1" s="24"/>
      <c r="Z1" s="24"/>
    </row>
    <row r="2" spans="1:32" ht="14.25" x14ac:dyDescent="0.2">
      <c r="A2" s="8"/>
      <c r="B2" s="10" t="s">
        <v>65</v>
      </c>
      <c r="C2" s="80" t="s">
        <v>36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1"/>
      <c r="R2" s="161"/>
      <c r="S2" s="161"/>
      <c r="T2" s="161"/>
      <c r="U2" s="161"/>
      <c r="V2" s="11"/>
      <c r="W2" s="11"/>
      <c r="X2" s="11"/>
      <c r="Y2" s="24"/>
      <c r="Z2" s="24"/>
    </row>
    <row r="3" spans="1:32" ht="14.25" x14ac:dyDescent="0.2">
      <c r="A3" s="23"/>
      <c r="B3" s="81" t="s">
        <v>67</v>
      </c>
      <c r="C3" s="22" t="s">
        <v>68</v>
      </c>
      <c r="D3" s="82" t="s">
        <v>69</v>
      </c>
      <c r="E3" s="83" t="s">
        <v>1</v>
      </c>
      <c r="F3" s="24"/>
      <c r="G3" s="84" t="s">
        <v>70</v>
      </c>
      <c r="H3" s="85" t="s">
        <v>71</v>
      </c>
      <c r="I3" s="85" t="s">
        <v>27</v>
      </c>
      <c r="J3" s="17" t="s">
        <v>72</v>
      </c>
      <c r="K3" s="86" t="s">
        <v>73</v>
      </c>
      <c r="L3" s="86" t="s">
        <v>123</v>
      </c>
      <c r="M3" s="84" t="s">
        <v>74</v>
      </c>
      <c r="N3" s="84" t="s">
        <v>26</v>
      </c>
      <c r="O3" s="85" t="s">
        <v>75</v>
      </c>
      <c r="P3" s="84" t="s">
        <v>71</v>
      </c>
      <c r="Q3" s="162" t="s">
        <v>3</v>
      </c>
      <c r="R3" s="162">
        <v>1</v>
      </c>
      <c r="S3" s="162">
        <v>2</v>
      </c>
      <c r="T3" s="162">
        <v>3</v>
      </c>
      <c r="U3" s="162" t="s">
        <v>76</v>
      </c>
      <c r="V3" s="17" t="s">
        <v>77</v>
      </c>
      <c r="W3" s="16" t="s">
        <v>78</v>
      </c>
      <c r="X3" s="16" t="s">
        <v>79</v>
      </c>
      <c r="Y3" s="24"/>
      <c r="Z3" s="24"/>
    </row>
    <row r="4" spans="1:32" ht="14.25" x14ac:dyDescent="0.2">
      <c r="A4" s="23"/>
      <c r="B4" s="87" t="s">
        <v>86</v>
      </c>
      <c r="C4" s="154" t="s">
        <v>87</v>
      </c>
      <c r="D4" s="87" t="s">
        <v>80</v>
      </c>
      <c r="E4" s="155" t="s">
        <v>38</v>
      </c>
      <c r="F4" s="156"/>
      <c r="G4" s="88"/>
      <c r="H4" s="88">
        <v>1</v>
      </c>
      <c r="I4" s="88"/>
      <c r="J4" s="88" t="s">
        <v>84</v>
      </c>
      <c r="K4" s="88">
        <v>4</v>
      </c>
      <c r="L4" s="88" t="s">
        <v>88</v>
      </c>
      <c r="M4" s="88">
        <v>1</v>
      </c>
      <c r="N4" s="88">
        <v>1</v>
      </c>
      <c r="O4" s="88">
        <v>1</v>
      </c>
      <c r="P4" s="88">
        <v>1</v>
      </c>
      <c r="Q4" s="89"/>
      <c r="R4" s="89"/>
      <c r="S4" s="89"/>
      <c r="T4" s="89"/>
      <c r="U4" s="89"/>
      <c r="V4" s="157"/>
      <c r="W4" s="154" t="s">
        <v>89</v>
      </c>
      <c r="X4" s="89" t="s">
        <v>90</v>
      </c>
      <c r="Y4" s="24"/>
      <c r="Z4" s="24"/>
    </row>
    <row r="5" spans="1:32" ht="14.25" x14ac:dyDescent="0.2">
      <c r="A5" s="23"/>
      <c r="B5" s="117" t="s">
        <v>91</v>
      </c>
      <c r="C5" s="140" t="s">
        <v>92</v>
      </c>
      <c r="D5" s="117" t="s">
        <v>93</v>
      </c>
      <c r="E5" s="158" t="s">
        <v>38</v>
      </c>
      <c r="F5" s="156"/>
      <c r="G5" s="118">
        <v>1</v>
      </c>
      <c r="H5" s="118"/>
      <c r="I5" s="118"/>
      <c r="J5" s="118" t="s">
        <v>94</v>
      </c>
      <c r="K5" s="118">
        <v>4</v>
      </c>
      <c r="L5" s="118"/>
      <c r="M5" s="118">
        <v>1</v>
      </c>
      <c r="N5" s="118"/>
      <c r="O5" s="118"/>
      <c r="P5" s="118">
        <v>1</v>
      </c>
      <c r="Q5" s="119"/>
      <c r="R5" s="119"/>
      <c r="S5" s="119"/>
      <c r="T5" s="119"/>
      <c r="U5" s="119"/>
      <c r="V5" s="159"/>
      <c r="W5" s="140" t="s">
        <v>95</v>
      </c>
      <c r="X5" s="119" t="s">
        <v>96</v>
      </c>
      <c r="Y5" s="24"/>
      <c r="Z5" s="24"/>
    </row>
    <row r="6" spans="1:32" ht="14.25" x14ac:dyDescent="0.2">
      <c r="A6" s="23"/>
      <c r="B6" s="117" t="s">
        <v>97</v>
      </c>
      <c r="C6" s="140" t="s">
        <v>98</v>
      </c>
      <c r="D6" s="117" t="s">
        <v>93</v>
      </c>
      <c r="E6" s="158" t="s">
        <v>38</v>
      </c>
      <c r="F6" s="156"/>
      <c r="G6" s="118"/>
      <c r="H6" s="118"/>
      <c r="I6" s="118">
        <v>1</v>
      </c>
      <c r="J6" s="118" t="s">
        <v>94</v>
      </c>
      <c r="K6" s="118">
        <v>4</v>
      </c>
      <c r="L6" s="118"/>
      <c r="M6" s="118">
        <v>1</v>
      </c>
      <c r="N6" s="118"/>
      <c r="O6" s="118"/>
      <c r="P6" s="118"/>
      <c r="Q6" s="119"/>
      <c r="R6" s="119"/>
      <c r="S6" s="119"/>
      <c r="T6" s="119"/>
      <c r="U6" s="119"/>
      <c r="V6" s="159"/>
      <c r="W6" s="140" t="s">
        <v>99</v>
      </c>
      <c r="X6" s="119" t="s">
        <v>100</v>
      </c>
      <c r="Y6" s="24"/>
      <c r="Z6" s="24"/>
    </row>
    <row r="7" spans="1:32" ht="14.25" x14ac:dyDescent="0.2">
      <c r="A7" s="23"/>
      <c r="B7" s="117" t="s">
        <v>101</v>
      </c>
      <c r="C7" s="140" t="s">
        <v>102</v>
      </c>
      <c r="D7" s="117" t="s">
        <v>93</v>
      </c>
      <c r="E7" s="158" t="s">
        <v>38</v>
      </c>
      <c r="F7" s="156"/>
      <c r="G7" s="118"/>
      <c r="H7" s="118"/>
      <c r="I7" s="118">
        <v>1</v>
      </c>
      <c r="J7" s="118" t="s">
        <v>94</v>
      </c>
      <c r="K7" s="118">
        <v>4</v>
      </c>
      <c r="L7" s="118"/>
      <c r="M7" s="118">
        <v>1</v>
      </c>
      <c r="N7" s="118"/>
      <c r="O7" s="118"/>
      <c r="P7" s="118">
        <v>1</v>
      </c>
      <c r="Q7" s="119"/>
      <c r="R7" s="119"/>
      <c r="S7" s="119"/>
      <c r="T7" s="119"/>
      <c r="U7" s="119"/>
      <c r="V7" s="159"/>
      <c r="W7" s="140" t="s">
        <v>95</v>
      </c>
      <c r="X7" s="119" t="s">
        <v>103</v>
      </c>
      <c r="Y7" s="24"/>
      <c r="Z7" s="24"/>
    </row>
    <row r="8" spans="1:32" ht="14.25" x14ac:dyDescent="0.2">
      <c r="A8" s="23"/>
      <c r="B8" s="87" t="s">
        <v>104</v>
      </c>
      <c r="C8" s="154" t="s">
        <v>105</v>
      </c>
      <c r="D8" s="87" t="s">
        <v>80</v>
      </c>
      <c r="E8" s="155" t="s">
        <v>38</v>
      </c>
      <c r="F8" s="156"/>
      <c r="G8" s="88">
        <v>1</v>
      </c>
      <c r="H8" s="88"/>
      <c r="I8" s="88"/>
      <c r="J8" s="88" t="s">
        <v>106</v>
      </c>
      <c r="K8" s="88">
        <v>4</v>
      </c>
      <c r="L8" s="88"/>
      <c r="M8" s="88">
        <v>1</v>
      </c>
      <c r="N8" s="88"/>
      <c r="O8" s="88"/>
      <c r="P8" s="88"/>
      <c r="Q8" s="89" t="s">
        <v>147</v>
      </c>
      <c r="R8" s="89" t="s">
        <v>146</v>
      </c>
      <c r="S8" s="89"/>
      <c r="T8" s="89" t="s">
        <v>148</v>
      </c>
      <c r="U8" s="89" t="s">
        <v>146</v>
      </c>
      <c r="V8" s="157">
        <v>0.5</v>
      </c>
      <c r="W8" s="154" t="s">
        <v>107</v>
      </c>
      <c r="X8" s="89" t="s">
        <v>149</v>
      </c>
      <c r="Y8" s="24"/>
      <c r="Z8" s="24"/>
    </row>
    <row r="9" spans="1:32" ht="14.25" x14ac:dyDescent="0.2">
      <c r="A9" s="23"/>
      <c r="B9" s="87" t="s">
        <v>108</v>
      </c>
      <c r="C9" s="154" t="s">
        <v>109</v>
      </c>
      <c r="D9" s="87" t="s">
        <v>80</v>
      </c>
      <c r="E9" s="155" t="s">
        <v>38</v>
      </c>
      <c r="F9" s="156"/>
      <c r="G9" s="88"/>
      <c r="H9" s="88"/>
      <c r="I9" s="88">
        <v>1</v>
      </c>
      <c r="J9" s="88" t="s">
        <v>83</v>
      </c>
      <c r="K9" s="88">
        <v>4</v>
      </c>
      <c r="L9" s="88"/>
      <c r="M9" s="88">
        <v>1</v>
      </c>
      <c r="N9" s="88"/>
      <c r="O9" s="88"/>
      <c r="P9" s="88"/>
      <c r="Q9" s="89" t="s">
        <v>150</v>
      </c>
      <c r="R9" s="89"/>
      <c r="S9" s="89" t="s">
        <v>151</v>
      </c>
      <c r="T9" s="89" t="s">
        <v>143</v>
      </c>
      <c r="U9" s="89" t="s">
        <v>146</v>
      </c>
      <c r="V9" s="157">
        <v>0.42857142857142855</v>
      </c>
      <c r="W9" s="154" t="s">
        <v>82</v>
      </c>
      <c r="X9" s="89" t="s">
        <v>110</v>
      </c>
      <c r="Y9" s="24"/>
      <c r="Z9" s="24"/>
    </row>
    <row r="10" spans="1:32" ht="14.25" x14ac:dyDescent="0.2">
      <c r="A10" s="23"/>
      <c r="B10" s="87" t="s">
        <v>111</v>
      </c>
      <c r="C10" s="154" t="s">
        <v>105</v>
      </c>
      <c r="D10" s="87" t="s">
        <v>80</v>
      </c>
      <c r="E10" s="155" t="s">
        <v>38</v>
      </c>
      <c r="F10" s="156"/>
      <c r="G10" s="88">
        <v>1</v>
      </c>
      <c r="H10" s="88"/>
      <c r="I10" s="88"/>
      <c r="J10" s="88" t="s">
        <v>94</v>
      </c>
      <c r="K10" s="88">
        <v>4</v>
      </c>
      <c r="L10" s="88"/>
      <c r="M10" s="88">
        <v>1</v>
      </c>
      <c r="N10" s="88"/>
      <c r="O10" s="88">
        <v>1</v>
      </c>
      <c r="P10" s="88"/>
      <c r="Q10" s="89" t="s">
        <v>150</v>
      </c>
      <c r="R10" s="89" t="s">
        <v>146</v>
      </c>
      <c r="S10" s="89" t="s">
        <v>144</v>
      </c>
      <c r="T10" s="89" t="s">
        <v>144</v>
      </c>
      <c r="U10" s="89" t="s">
        <v>152</v>
      </c>
      <c r="V10" s="157">
        <v>0.42857142857142855</v>
      </c>
      <c r="W10" s="154" t="s">
        <v>82</v>
      </c>
      <c r="X10" s="89" t="s">
        <v>153</v>
      </c>
      <c r="Y10" s="24"/>
      <c r="Z10" s="24"/>
    </row>
    <row r="11" spans="1:32" ht="14.25" x14ac:dyDescent="0.2">
      <c r="A11" s="23"/>
      <c r="B11" s="87" t="s">
        <v>112</v>
      </c>
      <c r="C11" s="154" t="s">
        <v>113</v>
      </c>
      <c r="D11" s="87" t="s">
        <v>80</v>
      </c>
      <c r="E11" s="155" t="s">
        <v>38</v>
      </c>
      <c r="F11" s="156"/>
      <c r="G11" s="88"/>
      <c r="H11" s="88"/>
      <c r="I11" s="88">
        <v>1</v>
      </c>
      <c r="J11" s="88" t="s">
        <v>94</v>
      </c>
      <c r="K11" s="88">
        <v>1</v>
      </c>
      <c r="L11" s="88" t="s">
        <v>81</v>
      </c>
      <c r="M11" s="88">
        <v>1</v>
      </c>
      <c r="N11" s="88"/>
      <c r="O11" s="88"/>
      <c r="P11" s="88">
        <v>1</v>
      </c>
      <c r="Q11" s="89" t="s">
        <v>154</v>
      </c>
      <c r="R11" s="89" t="s">
        <v>146</v>
      </c>
      <c r="S11" s="89" t="s">
        <v>146</v>
      </c>
      <c r="T11" s="89" t="s">
        <v>148</v>
      </c>
      <c r="U11" s="89" t="s">
        <v>155</v>
      </c>
      <c r="V11" s="157">
        <v>0.33333333333333331</v>
      </c>
      <c r="W11" s="154" t="s">
        <v>114</v>
      </c>
      <c r="X11" s="89" t="s">
        <v>115</v>
      </c>
      <c r="Y11" s="24"/>
      <c r="Z11" s="24"/>
    </row>
    <row r="12" spans="1:32" ht="14.25" x14ac:dyDescent="0.2">
      <c r="A12" s="23"/>
      <c r="B12" s="87" t="s">
        <v>116</v>
      </c>
      <c r="C12" s="154" t="s">
        <v>117</v>
      </c>
      <c r="D12" s="87" t="s">
        <v>80</v>
      </c>
      <c r="E12" s="155" t="s">
        <v>38</v>
      </c>
      <c r="F12" s="156"/>
      <c r="G12" s="88"/>
      <c r="H12" s="88"/>
      <c r="I12" s="88">
        <v>1</v>
      </c>
      <c r="J12" s="88" t="s">
        <v>94</v>
      </c>
      <c r="K12" s="88">
        <v>4</v>
      </c>
      <c r="L12" s="88"/>
      <c r="M12" s="88">
        <v>1</v>
      </c>
      <c r="N12" s="88"/>
      <c r="O12" s="88"/>
      <c r="P12" s="88"/>
      <c r="Q12" s="89" t="s">
        <v>147</v>
      </c>
      <c r="R12" s="89"/>
      <c r="S12" s="89" t="s">
        <v>146</v>
      </c>
      <c r="T12" s="89" t="s">
        <v>148</v>
      </c>
      <c r="U12" s="89" t="s">
        <v>146</v>
      </c>
      <c r="V12" s="157">
        <v>0.5</v>
      </c>
      <c r="W12" s="154" t="s">
        <v>118</v>
      </c>
      <c r="X12" s="89" t="s">
        <v>119</v>
      </c>
      <c r="Y12" s="24"/>
      <c r="Z12" s="24"/>
    </row>
    <row r="13" spans="1:32" ht="14.25" x14ac:dyDescent="0.2">
      <c r="A13" s="8"/>
      <c r="B13" s="90" t="s">
        <v>9</v>
      </c>
      <c r="C13" s="91"/>
      <c r="D13" s="92"/>
      <c r="E13" s="93"/>
      <c r="F13" s="94"/>
      <c r="G13" s="95">
        <f>SUM(G4:G12)</f>
        <v>3</v>
      </c>
      <c r="H13" s="95">
        <f>SUM(H4:H12)</f>
        <v>1</v>
      </c>
      <c r="I13" s="95">
        <f>SUM(I4:I12)</f>
        <v>5</v>
      </c>
      <c r="J13" s="91"/>
      <c r="K13" s="91"/>
      <c r="L13" s="91"/>
      <c r="M13" s="95">
        <f t="shared" ref="M13:U13" si="0">SUM(M4:M12)</f>
        <v>9</v>
      </c>
      <c r="N13" s="95">
        <f t="shared" si="0"/>
        <v>1</v>
      </c>
      <c r="O13" s="95">
        <f t="shared" si="0"/>
        <v>2</v>
      </c>
      <c r="P13" s="95">
        <f t="shared" si="0"/>
        <v>4</v>
      </c>
      <c r="Q13" s="97" t="s">
        <v>156</v>
      </c>
      <c r="R13" s="97" t="s">
        <v>157</v>
      </c>
      <c r="S13" s="97" t="s">
        <v>154</v>
      </c>
      <c r="T13" s="97" t="s">
        <v>158</v>
      </c>
      <c r="U13" s="97" t="s">
        <v>159</v>
      </c>
      <c r="V13" s="171">
        <v>0.42899999999999999</v>
      </c>
      <c r="W13" s="96"/>
      <c r="X13" s="97"/>
      <c r="Y13" s="24"/>
      <c r="Z13" s="24"/>
    </row>
    <row r="14" spans="1:32" x14ac:dyDescent="0.25">
      <c r="A14" s="99"/>
      <c r="B14" s="139" t="s">
        <v>85</v>
      </c>
      <c r="C14" s="100" t="s">
        <v>120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63"/>
      <c r="R14" s="163"/>
      <c r="S14" s="163"/>
      <c r="T14" s="163"/>
      <c r="U14" s="163"/>
      <c r="V14" s="101"/>
      <c r="W14" s="102"/>
      <c r="X14" s="103"/>
      <c r="Y14" s="98"/>
      <c r="Z14" s="104"/>
    </row>
    <row r="15" spans="1:32" x14ac:dyDescent="0.25">
      <c r="A15" s="99"/>
      <c r="B15" s="105"/>
      <c r="C15" s="106"/>
      <c r="D15" s="107"/>
      <c r="E15" s="108"/>
      <c r="F15" s="108"/>
      <c r="G15" s="109"/>
      <c r="H15" s="110"/>
      <c r="I15" s="106"/>
      <c r="J15" s="110"/>
      <c r="K15" s="110"/>
      <c r="L15" s="110"/>
      <c r="M15" s="110"/>
      <c r="N15" s="110"/>
      <c r="O15" s="110"/>
      <c r="P15" s="110"/>
      <c r="Q15" s="164"/>
      <c r="R15" s="164"/>
      <c r="S15" s="164"/>
      <c r="T15" s="164"/>
      <c r="U15" s="164"/>
      <c r="V15" s="106"/>
      <c r="W15" s="106"/>
      <c r="X15" s="111"/>
      <c r="Y15" s="37"/>
      <c r="Z15" s="1"/>
    </row>
    <row r="16" spans="1:32" s="113" customFormat="1" ht="18.75" customHeight="1" x14ac:dyDescent="0.2">
      <c r="A16" s="8"/>
      <c r="B16" s="125" t="s">
        <v>124</v>
      </c>
      <c r="C16" s="78"/>
      <c r="D16" s="79"/>
      <c r="E16" s="79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60"/>
      <c r="R16" s="160"/>
      <c r="S16" s="160"/>
      <c r="T16" s="160"/>
      <c r="U16" s="160"/>
      <c r="V16" s="78"/>
      <c r="W16" s="79"/>
      <c r="X16" s="126"/>
      <c r="Y16" s="24"/>
      <c r="Z16" s="24"/>
      <c r="AA16" s="24"/>
      <c r="AB16" s="24"/>
      <c r="AC16" s="24"/>
      <c r="AD16" s="24"/>
      <c r="AE16" s="24"/>
      <c r="AF16" s="24"/>
    </row>
    <row r="17" spans="1:32" s="127" customFormat="1" ht="15" customHeight="1" x14ac:dyDescent="0.2">
      <c r="A17" s="23"/>
      <c r="B17" s="81" t="s">
        <v>67</v>
      </c>
      <c r="C17" s="22" t="s">
        <v>125</v>
      </c>
      <c r="D17" s="82" t="s">
        <v>69</v>
      </c>
      <c r="E17" s="83" t="s">
        <v>1</v>
      </c>
      <c r="F17" s="37"/>
      <c r="G17" s="84" t="s">
        <v>70</v>
      </c>
      <c r="H17" s="85" t="s">
        <v>71</v>
      </c>
      <c r="I17" s="85" t="s">
        <v>27</v>
      </c>
      <c r="J17" s="17" t="s">
        <v>72</v>
      </c>
      <c r="K17" s="86" t="s">
        <v>73</v>
      </c>
      <c r="L17" s="86" t="s">
        <v>123</v>
      </c>
      <c r="M17" s="84" t="s">
        <v>74</v>
      </c>
      <c r="N17" s="84" t="s">
        <v>26</v>
      </c>
      <c r="O17" s="85" t="s">
        <v>75</v>
      </c>
      <c r="P17" s="84" t="s">
        <v>71</v>
      </c>
      <c r="Q17" s="162" t="s">
        <v>3</v>
      </c>
      <c r="R17" s="162">
        <v>1</v>
      </c>
      <c r="S17" s="162">
        <v>2</v>
      </c>
      <c r="T17" s="162">
        <v>3</v>
      </c>
      <c r="U17" s="162" t="s">
        <v>76</v>
      </c>
      <c r="V17" s="17" t="s">
        <v>77</v>
      </c>
      <c r="W17" s="16" t="s">
        <v>78</v>
      </c>
      <c r="X17" s="16" t="s">
        <v>79</v>
      </c>
      <c r="Y17" s="24"/>
      <c r="Z17" s="24"/>
      <c r="AA17" s="24"/>
      <c r="AB17" s="24"/>
      <c r="AC17" s="24"/>
      <c r="AD17" s="24"/>
      <c r="AE17" s="24"/>
      <c r="AF17" s="24"/>
    </row>
    <row r="18" spans="1:32" s="127" customFormat="1" ht="15" customHeight="1" x14ac:dyDescent="0.2">
      <c r="A18" s="23"/>
      <c r="B18" s="117" t="s">
        <v>135</v>
      </c>
      <c r="C18" s="140" t="s">
        <v>132</v>
      </c>
      <c r="D18" s="117" t="s">
        <v>126</v>
      </c>
      <c r="E18" s="140" t="s">
        <v>38</v>
      </c>
      <c r="F18" s="145"/>
      <c r="G18" s="146">
        <v>1</v>
      </c>
      <c r="H18" s="119"/>
      <c r="I18" s="146"/>
      <c r="J18" s="118"/>
      <c r="K18" s="146" t="s">
        <v>136</v>
      </c>
      <c r="L18" s="119"/>
      <c r="M18" s="141">
        <v>1</v>
      </c>
      <c r="N18" s="128"/>
      <c r="O18" s="128"/>
      <c r="P18" s="128">
        <v>1</v>
      </c>
      <c r="Q18" s="119" t="s">
        <v>142</v>
      </c>
      <c r="R18" s="119"/>
      <c r="S18" s="119"/>
      <c r="T18" s="119"/>
      <c r="U18" s="119"/>
      <c r="V18" s="147" t="s">
        <v>39</v>
      </c>
      <c r="W18" s="140" t="s">
        <v>133</v>
      </c>
      <c r="X18" s="118">
        <v>378</v>
      </c>
      <c r="Y18" s="24"/>
      <c r="Z18" s="24"/>
      <c r="AA18" s="24"/>
      <c r="AB18" s="24"/>
      <c r="AC18" s="24"/>
      <c r="AD18" s="24"/>
      <c r="AE18" s="24"/>
      <c r="AF18" s="24"/>
    </row>
    <row r="19" spans="1:32" s="127" customFormat="1" ht="15" customHeight="1" x14ac:dyDescent="0.2">
      <c r="A19" s="23"/>
      <c r="B19" s="117" t="s">
        <v>131</v>
      </c>
      <c r="C19" s="140" t="s">
        <v>137</v>
      </c>
      <c r="D19" s="117" t="s">
        <v>126</v>
      </c>
      <c r="E19" s="140" t="s">
        <v>38</v>
      </c>
      <c r="F19" s="148"/>
      <c r="G19" s="146">
        <v>1</v>
      </c>
      <c r="H19" s="119"/>
      <c r="I19" s="146"/>
      <c r="J19" s="118" t="s">
        <v>94</v>
      </c>
      <c r="K19" s="146">
        <v>4</v>
      </c>
      <c r="L19" s="119"/>
      <c r="M19" s="141">
        <v>1</v>
      </c>
      <c r="N19" s="141"/>
      <c r="O19" s="141">
        <v>1</v>
      </c>
      <c r="P19" s="141"/>
      <c r="Q19" s="119" t="s">
        <v>143</v>
      </c>
      <c r="R19" s="119"/>
      <c r="S19" s="119" t="s">
        <v>144</v>
      </c>
      <c r="T19" s="119"/>
      <c r="U19" s="119" t="s">
        <v>145</v>
      </c>
      <c r="V19" s="149">
        <v>0.66700000000000004</v>
      </c>
      <c r="W19" s="140" t="s">
        <v>130</v>
      </c>
      <c r="X19" s="118">
        <v>350</v>
      </c>
      <c r="Y19" s="24"/>
      <c r="Z19" s="24"/>
      <c r="AA19" s="24"/>
      <c r="AB19" s="24"/>
      <c r="AC19" s="24"/>
      <c r="AD19" s="24"/>
      <c r="AE19" s="24"/>
      <c r="AF19" s="24"/>
    </row>
    <row r="20" spans="1:32" s="127" customFormat="1" ht="15" customHeight="1" x14ac:dyDescent="0.2">
      <c r="A20" s="23"/>
      <c r="B20" s="129" t="s">
        <v>128</v>
      </c>
      <c r="C20" s="150" t="s">
        <v>129</v>
      </c>
      <c r="D20" s="129" t="s">
        <v>127</v>
      </c>
      <c r="E20" s="129" t="s">
        <v>38</v>
      </c>
      <c r="F20" s="145"/>
      <c r="G20" s="151">
        <v>1</v>
      </c>
      <c r="H20" s="151"/>
      <c r="I20" s="151"/>
      <c r="J20" s="152"/>
      <c r="K20" s="151" t="s">
        <v>136</v>
      </c>
      <c r="L20" s="27"/>
      <c r="M20" s="27">
        <v>1</v>
      </c>
      <c r="N20" s="152"/>
      <c r="O20" s="27"/>
      <c r="P20" s="27"/>
      <c r="Q20" s="152" t="s">
        <v>146</v>
      </c>
      <c r="R20" s="152"/>
      <c r="S20" s="152"/>
      <c r="T20" s="152"/>
      <c r="U20" s="152" t="s">
        <v>146</v>
      </c>
      <c r="V20" s="153">
        <v>0</v>
      </c>
      <c r="W20" s="129" t="s">
        <v>130</v>
      </c>
      <c r="X20" s="27">
        <v>515</v>
      </c>
      <c r="Y20" s="24"/>
      <c r="Z20" s="24"/>
      <c r="AA20" s="24"/>
      <c r="AB20" s="24"/>
      <c r="AC20" s="24"/>
      <c r="AD20" s="24"/>
      <c r="AE20" s="24"/>
      <c r="AF20" s="24"/>
    </row>
    <row r="21" spans="1:32" s="127" customFormat="1" ht="15" customHeight="1" x14ac:dyDescent="0.2">
      <c r="A21" s="8"/>
      <c r="B21" s="22" t="s">
        <v>9</v>
      </c>
      <c r="C21" s="17"/>
      <c r="D21" s="16"/>
      <c r="E21" s="130"/>
      <c r="F21" s="37"/>
      <c r="G21" s="18">
        <f>SUM(G18:G20)</f>
        <v>3</v>
      </c>
      <c r="H21" s="18"/>
      <c r="I21" s="18"/>
      <c r="J21" s="17"/>
      <c r="K21" s="17"/>
      <c r="L21" s="17"/>
      <c r="M21" s="18">
        <f t="shared" ref="M21:U21" si="1">SUM(M18:M20)</f>
        <v>3</v>
      </c>
      <c r="N21" s="18"/>
      <c r="O21" s="18">
        <f t="shared" si="1"/>
        <v>1</v>
      </c>
      <c r="P21" s="18">
        <f t="shared" si="1"/>
        <v>1</v>
      </c>
      <c r="Q21" s="132" t="s">
        <v>147</v>
      </c>
      <c r="R21" s="132"/>
      <c r="S21" s="132" t="s">
        <v>144</v>
      </c>
      <c r="T21" s="132"/>
      <c r="U21" s="132" t="s">
        <v>151</v>
      </c>
      <c r="V21" s="171">
        <v>0.5</v>
      </c>
      <c r="W21" s="131"/>
      <c r="X21" s="132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133" t="s">
        <v>85</v>
      </c>
      <c r="C22" s="100" t="s">
        <v>134</v>
      </c>
      <c r="D22" s="134"/>
      <c r="E22" s="135"/>
      <c r="F22" s="136"/>
      <c r="G22" s="137"/>
      <c r="H22" s="135"/>
      <c r="I22" s="101"/>
      <c r="J22" s="135"/>
      <c r="K22" s="135"/>
      <c r="L22" s="135"/>
      <c r="M22" s="135"/>
      <c r="N22" s="135"/>
      <c r="O22" s="135"/>
      <c r="P22" s="135"/>
      <c r="Q22" s="165"/>
      <c r="R22" s="166"/>
      <c r="S22" s="165"/>
      <c r="T22" s="165"/>
      <c r="U22" s="165"/>
      <c r="V22" s="135"/>
      <c r="W22" s="100"/>
      <c r="X22" s="103"/>
      <c r="Y22" s="98"/>
      <c r="Z22" s="98"/>
      <c r="AA22" s="98"/>
      <c r="AB22" s="98"/>
      <c r="AC22" s="98"/>
      <c r="AD22" s="98"/>
    </row>
    <row r="23" spans="1:32" x14ac:dyDescent="0.25">
      <c r="A23" s="23"/>
      <c r="B23" s="138"/>
      <c r="C23" s="106"/>
      <c r="D23" s="124"/>
      <c r="E23" s="108"/>
      <c r="F23" s="108"/>
      <c r="G23" s="106"/>
      <c r="H23" s="110"/>
      <c r="I23" s="110"/>
      <c r="J23" s="110"/>
      <c r="K23" s="110"/>
      <c r="L23" s="110"/>
      <c r="M23" s="106"/>
      <c r="N23" s="110"/>
      <c r="O23" s="110"/>
      <c r="P23" s="110"/>
      <c r="Q23" s="164"/>
      <c r="R23" s="167"/>
      <c r="S23" s="164"/>
      <c r="T23" s="164"/>
      <c r="U23" s="164"/>
      <c r="V23" s="110"/>
      <c r="W23" s="106"/>
      <c r="X23" s="111"/>
      <c r="Y23" s="98"/>
      <c r="Z23" s="98"/>
      <c r="AA23" s="98"/>
      <c r="AB23" s="98"/>
      <c r="AC23" s="98"/>
      <c r="AD23" s="98"/>
    </row>
    <row r="24" spans="1:32" s="127" customFormat="1" ht="15" customHeight="1" x14ac:dyDescent="0.25">
      <c r="A24" s="23"/>
      <c r="B24" s="104"/>
      <c r="C24" s="1"/>
      <c r="D24" s="104"/>
      <c r="E24" s="112"/>
      <c r="F24" s="3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8"/>
      <c r="R24" s="168"/>
      <c r="S24" s="168"/>
      <c r="T24" s="168"/>
      <c r="U24" s="168"/>
      <c r="V24" s="1"/>
      <c r="W24" s="104"/>
      <c r="X24" s="1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23"/>
      <c r="B25" s="104"/>
      <c r="C25" s="1"/>
      <c r="D25" s="104"/>
      <c r="E25" s="11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8"/>
      <c r="R25" s="168"/>
      <c r="S25" s="168"/>
      <c r="T25" s="168"/>
      <c r="U25" s="168"/>
      <c r="V25" s="1"/>
      <c r="W25" s="104"/>
      <c r="X25" s="1"/>
      <c r="Y25" s="98"/>
      <c r="Z25" s="98"/>
      <c r="AA25" s="98"/>
      <c r="AB25" s="98"/>
      <c r="AC25" s="98"/>
      <c r="AD25" s="98"/>
    </row>
    <row r="26" spans="1:32" x14ac:dyDescent="0.25">
      <c r="A26" s="23"/>
      <c r="B26" s="104"/>
      <c r="C26" s="1"/>
      <c r="D26" s="104"/>
      <c r="E26" s="11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8"/>
      <c r="R26" s="168"/>
      <c r="S26" s="168"/>
      <c r="T26" s="168"/>
      <c r="U26" s="168"/>
      <c r="V26" s="1"/>
      <c r="W26" s="104"/>
      <c r="X26" s="1"/>
      <c r="Y26" s="98"/>
      <c r="Z26" s="98"/>
      <c r="AA26" s="98"/>
      <c r="AB26" s="98"/>
      <c r="AC26" s="98"/>
      <c r="AD26" s="98"/>
    </row>
    <row r="27" spans="1:32" x14ac:dyDescent="0.25">
      <c r="A27" s="23"/>
      <c r="B27" s="104"/>
      <c r="C27" s="1"/>
      <c r="D27" s="104"/>
      <c r="E27" s="11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8"/>
      <c r="R27" s="168"/>
      <c r="S27" s="168"/>
      <c r="T27" s="168"/>
      <c r="U27" s="168"/>
      <c r="V27" s="1"/>
      <c r="W27" s="104"/>
      <c r="X27" s="1"/>
      <c r="Y27" s="98"/>
      <c r="Z27" s="98"/>
      <c r="AA27" s="98"/>
      <c r="AB27" s="98"/>
      <c r="AC27" s="98"/>
      <c r="AD27" s="98"/>
    </row>
    <row r="28" spans="1:32" x14ac:dyDescent="0.25">
      <c r="A28" s="23"/>
      <c r="B28" s="104"/>
      <c r="C28" s="1"/>
      <c r="D28" s="104"/>
      <c r="E28" s="104"/>
      <c r="F28" s="24"/>
      <c r="G28" s="1"/>
      <c r="H28" s="37"/>
      <c r="I28" s="1"/>
      <c r="J28" s="1"/>
      <c r="K28" s="24"/>
      <c r="L28" s="24"/>
      <c r="M28" s="24"/>
      <c r="N28" s="68"/>
      <c r="O28" s="68"/>
      <c r="P28" s="24"/>
      <c r="Q28" s="169"/>
      <c r="R28" s="169"/>
      <c r="S28" s="169"/>
      <c r="T28" s="169"/>
      <c r="U28" s="169"/>
      <c r="V28" s="24"/>
      <c r="W28" s="24"/>
      <c r="X28" s="24"/>
      <c r="Y28" s="24"/>
      <c r="Z28" s="24"/>
    </row>
    <row r="29" spans="1:32" x14ac:dyDescent="0.25">
      <c r="A29" s="23"/>
      <c r="B29" s="104"/>
      <c r="C29" s="1"/>
      <c r="D29" s="104"/>
      <c r="E29" s="104"/>
      <c r="F29" s="24"/>
      <c r="G29" s="1"/>
      <c r="H29" s="37"/>
      <c r="I29" s="1"/>
      <c r="J29" s="1"/>
      <c r="K29" s="24"/>
      <c r="L29" s="24"/>
      <c r="M29" s="24"/>
      <c r="N29" s="68"/>
      <c r="O29" s="68"/>
      <c r="P29" s="24"/>
      <c r="Q29" s="169"/>
      <c r="R29" s="169"/>
      <c r="S29" s="169"/>
      <c r="T29" s="169"/>
      <c r="U29" s="169"/>
      <c r="V29" s="24"/>
      <c r="W29" s="24"/>
      <c r="X29" s="24"/>
      <c r="Y29" s="24"/>
      <c r="Z29" s="24"/>
    </row>
    <row r="30" spans="1:32" x14ac:dyDescent="0.25">
      <c r="A30" s="23"/>
      <c r="B30" s="104"/>
      <c r="C30" s="1"/>
      <c r="D30" s="104"/>
      <c r="E30" s="104"/>
      <c r="F30" s="24"/>
      <c r="G30" s="1"/>
      <c r="H30" s="37"/>
      <c r="I30" s="1"/>
      <c r="J30" s="1"/>
      <c r="K30" s="24"/>
      <c r="L30" s="24"/>
      <c r="M30" s="24"/>
      <c r="N30" s="68"/>
      <c r="O30" s="68"/>
      <c r="P30" s="24"/>
      <c r="Q30" s="169"/>
      <c r="R30" s="169"/>
      <c r="S30" s="169"/>
      <c r="T30" s="169"/>
      <c r="U30" s="169"/>
      <c r="V30" s="24"/>
      <c r="W30" s="24"/>
      <c r="X30" s="24"/>
      <c r="Y30" s="24"/>
      <c r="Z30" s="24"/>
    </row>
    <row r="31" spans="1:32" x14ac:dyDescent="0.25">
      <c r="A31" s="23"/>
      <c r="B31" s="104"/>
      <c r="C31" s="1"/>
      <c r="D31" s="104"/>
      <c r="E31" s="104"/>
      <c r="F31" s="24"/>
      <c r="G31" s="1"/>
      <c r="H31" s="37"/>
      <c r="I31" s="1"/>
      <c r="J31" s="1"/>
      <c r="K31" s="24"/>
      <c r="L31" s="24"/>
      <c r="M31" s="24"/>
      <c r="N31" s="68"/>
      <c r="O31" s="68"/>
      <c r="P31" s="24"/>
      <c r="Q31" s="169"/>
      <c r="R31" s="169"/>
      <c r="S31" s="169"/>
      <c r="T31" s="169"/>
      <c r="U31" s="169"/>
      <c r="V31" s="24"/>
      <c r="W31" s="24"/>
      <c r="X31" s="24"/>
      <c r="Y31" s="24"/>
      <c r="Z31" s="24"/>
    </row>
    <row r="32" spans="1:32" x14ac:dyDescent="0.25">
      <c r="A32" s="23"/>
      <c r="B32" s="104"/>
      <c r="C32" s="1"/>
      <c r="D32" s="104"/>
      <c r="E32" s="104"/>
      <c r="F32" s="24"/>
      <c r="G32" s="1"/>
      <c r="H32" s="37"/>
      <c r="I32" s="1"/>
      <c r="J32" s="1"/>
      <c r="K32" s="24"/>
      <c r="L32" s="24"/>
      <c r="M32" s="24"/>
      <c r="N32" s="68"/>
      <c r="O32" s="68"/>
      <c r="P32" s="24"/>
      <c r="Q32" s="169"/>
      <c r="R32" s="169"/>
      <c r="S32" s="169"/>
      <c r="T32" s="169"/>
      <c r="U32" s="169"/>
      <c r="V32" s="24"/>
      <c r="W32" s="24"/>
      <c r="X32" s="24"/>
      <c r="Y32" s="24"/>
      <c r="Z32" s="24"/>
    </row>
    <row r="33" spans="1:26" x14ac:dyDescent="0.25">
      <c r="A33" s="23"/>
      <c r="B33" s="104"/>
      <c r="C33" s="1"/>
      <c r="D33" s="104"/>
      <c r="E33" s="104"/>
      <c r="F33" s="24"/>
      <c r="G33" s="1"/>
      <c r="H33" s="37"/>
      <c r="I33" s="1"/>
      <c r="J33" s="1"/>
      <c r="K33" s="24"/>
      <c r="L33" s="24"/>
      <c r="M33" s="24"/>
      <c r="N33" s="68"/>
      <c r="O33" s="68"/>
      <c r="P33" s="24"/>
      <c r="Q33" s="169"/>
      <c r="R33" s="169"/>
      <c r="S33" s="169"/>
      <c r="T33" s="169"/>
      <c r="U33" s="169"/>
      <c r="V33" s="24"/>
      <c r="W33" s="24"/>
      <c r="X33" s="24"/>
      <c r="Y33" s="24"/>
      <c r="Z33" s="24"/>
    </row>
    <row r="34" spans="1:26" x14ac:dyDescent="0.25">
      <c r="A34" s="23"/>
      <c r="B34" s="104"/>
      <c r="C34" s="1"/>
      <c r="D34" s="104"/>
      <c r="E34" s="104"/>
      <c r="F34" s="24"/>
      <c r="G34" s="1"/>
      <c r="H34" s="37"/>
      <c r="I34" s="1"/>
      <c r="J34" s="1"/>
      <c r="K34" s="24"/>
      <c r="L34" s="24"/>
      <c r="M34" s="24"/>
      <c r="N34" s="68"/>
      <c r="O34" s="68"/>
      <c r="P34" s="24"/>
      <c r="Q34" s="169"/>
      <c r="R34" s="169"/>
      <c r="S34" s="169"/>
      <c r="T34" s="169"/>
      <c r="U34" s="169"/>
      <c r="V34" s="24"/>
      <c r="W34" s="24"/>
      <c r="X34" s="24"/>
      <c r="Y34" s="24"/>
      <c r="Z34" s="24"/>
    </row>
    <row r="35" spans="1:26" x14ac:dyDescent="0.25">
      <c r="A35" s="23"/>
      <c r="B35" s="104"/>
      <c r="C35" s="1"/>
      <c r="D35" s="104"/>
      <c r="E35" s="104"/>
      <c r="F35" s="24"/>
      <c r="G35" s="1"/>
      <c r="H35" s="37"/>
      <c r="I35" s="1"/>
      <c r="J35" s="1"/>
      <c r="K35" s="24"/>
      <c r="L35" s="24"/>
      <c r="M35" s="24"/>
      <c r="N35" s="68"/>
      <c r="O35" s="68"/>
      <c r="P35" s="24"/>
      <c r="Q35" s="169"/>
      <c r="R35" s="169"/>
      <c r="S35" s="169"/>
      <c r="T35" s="169"/>
      <c r="U35" s="169"/>
      <c r="V35" s="24"/>
      <c r="W35" s="24"/>
      <c r="X35" s="24"/>
      <c r="Y35" s="24"/>
      <c r="Z35" s="24"/>
    </row>
    <row r="36" spans="1:26" x14ac:dyDescent="0.25">
      <c r="A36" s="23"/>
      <c r="B36" s="104"/>
      <c r="C36" s="1"/>
      <c r="D36" s="104"/>
      <c r="E36" s="104"/>
      <c r="F36" s="24"/>
      <c r="G36" s="1"/>
      <c r="H36" s="37"/>
      <c r="I36" s="1"/>
      <c r="J36" s="1"/>
      <c r="K36" s="24"/>
      <c r="L36" s="24"/>
      <c r="M36" s="24"/>
      <c r="N36" s="68"/>
      <c r="O36" s="68"/>
      <c r="P36" s="24"/>
      <c r="Q36" s="169"/>
      <c r="R36" s="169"/>
      <c r="S36" s="169"/>
      <c r="T36" s="169"/>
      <c r="U36" s="169"/>
      <c r="V36" s="24"/>
      <c r="W36" s="24"/>
      <c r="X36" s="24"/>
      <c r="Y36" s="24"/>
      <c r="Z36" s="24"/>
    </row>
    <row r="37" spans="1:26" x14ac:dyDescent="0.25">
      <c r="A37" s="23"/>
      <c r="B37" s="104"/>
      <c r="C37" s="1"/>
      <c r="D37" s="104"/>
      <c r="E37" s="104"/>
      <c r="F37" s="24"/>
      <c r="G37" s="1"/>
      <c r="H37" s="37"/>
      <c r="I37" s="1"/>
      <c r="J37" s="1"/>
      <c r="K37" s="24"/>
      <c r="L37" s="24"/>
      <c r="M37" s="24"/>
      <c r="N37" s="68"/>
      <c r="O37" s="68"/>
      <c r="P37" s="24"/>
      <c r="Q37" s="169"/>
      <c r="R37" s="169"/>
      <c r="S37" s="169"/>
      <c r="T37" s="169"/>
      <c r="U37" s="169"/>
      <c r="V37" s="24"/>
      <c r="W37" s="24"/>
      <c r="X37" s="24"/>
      <c r="Y37" s="24"/>
      <c r="Z37" s="24"/>
    </row>
    <row r="38" spans="1:26" x14ac:dyDescent="0.25">
      <c r="A38" s="23"/>
      <c r="B38" s="104"/>
      <c r="C38" s="1"/>
      <c r="D38" s="104"/>
      <c r="E38" s="104"/>
      <c r="F38" s="24"/>
      <c r="G38" s="1"/>
      <c r="H38" s="37"/>
      <c r="I38" s="1"/>
      <c r="J38" s="1"/>
      <c r="K38" s="24"/>
      <c r="L38" s="24"/>
      <c r="M38" s="24"/>
      <c r="N38" s="68"/>
      <c r="O38" s="68"/>
      <c r="P38" s="24"/>
      <c r="Q38" s="169"/>
      <c r="R38" s="169"/>
      <c r="S38" s="169"/>
      <c r="T38" s="169"/>
      <c r="U38" s="169"/>
      <c r="V38" s="24"/>
      <c r="W38" s="24"/>
      <c r="X38" s="24"/>
      <c r="Y38" s="24"/>
      <c r="Z38" s="24"/>
    </row>
    <row r="39" spans="1:26" x14ac:dyDescent="0.25">
      <c r="A39" s="23"/>
      <c r="B39" s="104"/>
      <c r="C39" s="1"/>
      <c r="D39" s="104"/>
      <c r="E39" s="104"/>
      <c r="F39" s="24"/>
      <c r="G39" s="1"/>
      <c r="H39" s="37"/>
      <c r="I39" s="1"/>
      <c r="J39" s="1"/>
      <c r="K39" s="24"/>
      <c r="L39" s="24"/>
      <c r="M39" s="24"/>
      <c r="N39" s="68"/>
      <c r="O39" s="68"/>
      <c r="P39" s="24"/>
      <c r="Q39" s="169"/>
      <c r="R39" s="169"/>
      <c r="S39" s="169"/>
      <c r="T39" s="169"/>
      <c r="U39" s="169"/>
      <c r="V39" s="24"/>
      <c r="W39" s="24"/>
      <c r="X39" s="24"/>
      <c r="Y39" s="24"/>
      <c r="Z39" s="24"/>
    </row>
    <row r="40" spans="1:26" x14ac:dyDescent="0.25">
      <c r="A40" s="23"/>
      <c r="B40" s="104"/>
      <c r="C40" s="1"/>
      <c r="D40" s="104"/>
      <c r="E40" s="104"/>
      <c r="F40" s="24"/>
      <c r="G40" s="1"/>
      <c r="H40" s="37"/>
      <c r="I40" s="1"/>
      <c r="J40" s="1"/>
      <c r="K40" s="24"/>
      <c r="L40" s="24"/>
      <c r="M40" s="24"/>
      <c r="N40" s="68"/>
      <c r="O40" s="68"/>
      <c r="P40" s="24"/>
      <c r="Q40" s="169"/>
      <c r="R40" s="169"/>
      <c r="S40" s="169"/>
      <c r="T40" s="169"/>
      <c r="U40" s="169"/>
      <c r="V40" s="24"/>
      <c r="W40" s="24"/>
      <c r="X40" s="24"/>
      <c r="Y40" s="24"/>
      <c r="Z40" s="24"/>
    </row>
    <row r="41" spans="1:26" x14ac:dyDescent="0.25">
      <c r="A41" s="23"/>
      <c r="B41" s="104"/>
      <c r="C41" s="1"/>
      <c r="D41" s="104"/>
      <c r="E41" s="104"/>
      <c r="F41" s="24"/>
      <c r="G41" s="1"/>
      <c r="H41" s="37"/>
      <c r="I41" s="1"/>
      <c r="J41" s="1"/>
      <c r="K41" s="24"/>
      <c r="L41" s="24"/>
      <c r="M41" s="24"/>
      <c r="N41" s="68"/>
      <c r="O41" s="68"/>
      <c r="P41" s="24"/>
      <c r="Q41" s="169"/>
      <c r="R41" s="169"/>
      <c r="S41" s="169"/>
      <c r="T41" s="169"/>
      <c r="U41" s="169"/>
      <c r="V41" s="24"/>
      <c r="W41" s="24"/>
      <c r="X41" s="24"/>
      <c r="Y41" s="24"/>
      <c r="Z41" s="24"/>
    </row>
    <row r="42" spans="1:26" x14ac:dyDescent="0.25">
      <c r="A42" s="23"/>
      <c r="B42" s="104"/>
      <c r="C42" s="1"/>
      <c r="D42" s="104"/>
      <c r="E42" s="104"/>
      <c r="F42" s="24"/>
      <c r="G42" s="1"/>
      <c r="H42" s="37"/>
      <c r="I42" s="1"/>
      <c r="J42" s="1"/>
      <c r="K42" s="24"/>
      <c r="L42" s="24"/>
      <c r="M42" s="24"/>
      <c r="N42" s="68"/>
      <c r="O42" s="68"/>
      <c r="P42" s="24"/>
      <c r="Q42" s="169"/>
      <c r="R42" s="169"/>
      <c r="S42" s="169"/>
      <c r="T42" s="169"/>
      <c r="U42" s="169"/>
      <c r="V42" s="24"/>
      <c r="W42" s="24"/>
      <c r="X42" s="24"/>
      <c r="Y42" s="24"/>
      <c r="Z42" s="24"/>
    </row>
    <row r="43" spans="1:26" x14ac:dyDescent="0.25">
      <c r="A43" s="23"/>
      <c r="B43" s="104"/>
      <c r="C43" s="1"/>
      <c r="D43" s="104"/>
      <c r="E43" s="104"/>
      <c r="F43" s="24"/>
      <c r="G43" s="1"/>
      <c r="H43" s="37"/>
      <c r="I43" s="1"/>
      <c r="J43" s="1"/>
      <c r="K43" s="24"/>
      <c r="L43" s="24"/>
      <c r="M43" s="24"/>
      <c r="N43" s="68"/>
      <c r="O43" s="68"/>
      <c r="P43" s="24"/>
      <c r="Q43" s="169"/>
      <c r="R43" s="169"/>
      <c r="S43" s="169"/>
      <c r="T43" s="169"/>
      <c r="U43" s="169"/>
      <c r="V43" s="24"/>
      <c r="W43" s="24"/>
      <c r="X43" s="24"/>
      <c r="Y43" s="24"/>
      <c r="Z43" s="24"/>
    </row>
    <row r="44" spans="1:26" x14ac:dyDescent="0.25">
      <c r="A44" s="23"/>
      <c r="B44" s="104"/>
      <c r="C44" s="1"/>
      <c r="D44" s="104"/>
      <c r="E44" s="104"/>
      <c r="F44" s="24"/>
      <c r="G44" s="1"/>
      <c r="H44" s="37"/>
      <c r="I44" s="1"/>
      <c r="J44" s="1"/>
      <c r="K44" s="24"/>
      <c r="L44" s="24"/>
      <c r="M44" s="24"/>
      <c r="N44" s="68"/>
      <c r="O44" s="68"/>
      <c r="P44" s="24"/>
      <c r="Q44" s="169"/>
      <c r="R44" s="169"/>
      <c r="S44" s="169"/>
      <c r="T44" s="169"/>
      <c r="U44" s="169"/>
      <c r="V44" s="24"/>
      <c r="W44" s="24"/>
      <c r="X44" s="24"/>
      <c r="Y44" s="24"/>
      <c r="Z44" s="24"/>
    </row>
  </sheetData>
  <sortState ref="B23:X24">
    <sortCondition descending="1" ref="B23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2019-02-02T16:09:41Z</dcterms:modified>
</cp:coreProperties>
</file>