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1" i="1"/>
  <c r="O10" i="1"/>
  <c r="O9" i="1"/>
  <c r="O14" i="1" s="1"/>
  <c r="O18" i="1" s="1"/>
  <c r="O21" i="1" s="1"/>
  <c r="O7" i="1"/>
  <c r="Q13" i="1"/>
  <c r="Q14" i="1" s="1"/>
  <c r="F19" i="1" s="1"/>
  <c r="AE14" i="1"/>
  <c r="AD14" i="1"/>
  <c r="AC14" i="1"/>
  <c r="AB14" i="1"/>
  <c r="AA14" i="1"/>
  <c r="Z14" i="1"/>
  <c r="Y14" i="1"/>
  <c r="I20" i="1"/>
  <c r="M20" i="1" s="1"/>
  <c r="X14" i="1"/>
  <c r="H20" i="1" s="1"/>
  <c r="W14" i="1"/>
  <c r="G20" i="1" s="1"/>
  <c r="V14" i="1"/>
  <c r="F20" i="1" s="1"/>
  <c r="U14" i="1"/>
  <c r="E20" i="1" s="1"/>
  <c r="T14" i="1"/>
  <c r="I19" i="1" s="1"/>
  <c r="S14" i="1"/>
  <c r="H19" i="1" s="1"/>
  <c r="R14" i="1"/>
  <c r="G19" i="1" s="1"/>
  <c r="P14" i="1"/>
  <c r="E19" i="1" s="1"/>
  <c r="M14" i="1"/>
  <c r="L14" i="1"/>
  <c r="K14" i="1"/>
  <c r="J14" i="1"/>
  <c r="I14" i="1"/>
  <c r="N14" i="1" s="1"/>
  <c r="N18" i="1" s="1"/>
  <c r="H14" i="1"/>
  <c r="H18" i="1" s="1"/>
  <c r="G14" i="1"/>
  <c r="G18" i="1" s="1"/>
  <c r="F14" i="1"/>
  <c r="F18" i="1" s="1"/>
  <c r="E14" i="1"/>
  <c r="E18" i="1" s="1"/>
  <c r="D15" i="1"/>
  <c r="K20" i="1" l="1"/>
  <c r="E21" i="1"/>
  <c r="I18" i="1"/>
  <c r="F21" i="1"/>
  <c r="K18" i="1"/>
  <c r="N19" i="1"/>
  <c r="I21" i="1"/>
  <c r="M21" i="1" s="1"/>
  <c r="M19" i="1"/>
  <c r="G21" i="1"/>
  <c r="L18" i="1"/>
  <c r="M18" i="1"/>
  <c r="K19" i="1"/>
  <c r="L19" i="1"/>
  <c r="H21" i="1"/>
  <c r="L21" i="1" s="1"/>
  <c r="L20" i="1"/>
  <c r="N20" i="1"/>
  <c r="K21" i="1" l="1"/>
</calcChain>
</file>

<file path=xl/sharedStrings.xml><?xml version="1.0" encoding="utf-8"?>
<sst xmlns="http://schemas.openxmlformats.org/spreadsheetml/2006/main" count="92" uniqueCount="58">
  <si>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</si>
  <si>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</si>
  <si>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</si>
  <si>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</si>
  <si>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</si>
  <si>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</si>
  <si>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</si>
  <si>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</si>
  <si>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</si>
  <si>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</si>
  <si>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</si>
  <si>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</si>
  <si>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</si>
  <si>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</si>
  <si>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</si>
  <si>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</si>
  <si>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</si>
  <si>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</si>
  <si>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</si>
  <si>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</si>
  <si>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</si>
  <si>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</si>
  <si>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</si>
  <si>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</si>
  <si>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</si>
  <si>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</si>
  <si>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</si>
  <si>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</si>
  <si>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</si>
  <si>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</si>
  <si>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</si>
  <si>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</si>
  <si>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</si>
  <si>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</si>
  <si>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</si>
  <si>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</si>
  <si>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</si>
  <si>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</si>
  <si>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Maija Vaittinen</t>
  </si>
  <si>
    <t>20.2.1979</t>
  </si>
  <si>
    <t>KiPa</t>
  </si>
  <si>
    <t>ykköspesis</t>
  </si>
  <si>
    <t>6.</t>
  </si>
  <si>
    <t>SiiPe</t>
  </si>
  <si>
    <t>8.</t>
  </si>
  <si>
    <t>10.</t>
  </si>
  <si>
    <t>14.08. 2002  Lippo - KiPa  2-0  (4-0, 4-1)</t>
  </si>
  <si>
    <t>22.05. 2005  SiiPe - Fera  2-1  (5-4, 7-8, 2-0)</t>
  </si>
  <si>
    <t>9.  ottelu</t>
  </si>
  <si>
    <t xml:space="preserve">  23 v   5 kk 25 pv</t>
  </si>
  <si>
    <t xml:space="preserve">  26 v   3 kk   2 pv</t>
  </si>
  <si>
    <t>suomensarja</t>
  </si>
  <si>
    <t>SiiPe  2</t>
  </si>
  <si>
    <t>Siipe = Siilinjärven Pesis  (1987)</t>
  </si>
  <si>
    <t>KiPa = Kiteen Pallo-90  (1990),  kasvattajaseura</t>
  </si>
  <si>
    <t xml:space="preserve"> Vuoden tulokas  2005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</si>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</sst>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11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8" customWidth="1"/>
    <col min="4" max="4" width="8.285156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5" customWidth="1"/>
    <col min="28" max="28" width="5.7109375" style="80" customWidth="1"/>
    <col min="29" max="31" width="5.7109375" style="25" customWidth="1"/>
    <col min="32" max="32" width="6.7109375" style="25" customWidth="1"/>
    <col min="33" max="33" width="9.140625" style="25"/>
    <col min="34" max="34" width="26.8554687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3"/>
      <c r="L1" s="7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2002</v>
      </c>
      <c r="C4" s="26"/>
      <c r="D4" s="27" t="s">
        <v>40</v>
      </c>
      <c r="E4" s="26"/>
      <c r="F4" s="28" t="s">
        <v>41</v>
      </c>
      <c r="G4" s="29"/>
      <c r="H4" s="30"/>
      <c r="I4" s="26"/>
      <c r="J4" s="26"/>
      <c r="K4" s="26"/>
      <c r="L4" s="26"/>
      <c r="M4" s="26"/>
      <c r="N4" s="26"/>
      <c r="O4" s="24"/>
      <c r="P4" s="31"/>
      <c r="Q4" s="31"/>
      <c r="R4" s="31"/>
      <c r="S4" s="31"/>
      <c r="T4" s="31"/>
      <c r="U4" s="32">
        <v>7</v>
      </c>
      <c r="V4" s="32">
        <v>0</v>
      </c>
      <c r="W4" s="32">
        <v>12</v>
      </c>
      <c r="X4" s="32">
        <v>0</v>
      </c>
      <c r="Y4" s="32">
        <v>16</v>
      </c>
      <c r="Z4" s="31"/>
      <c r="AA4" s="31"/>
      <c r="AB4" s="31"/>
      <c r="AC4" s="31"/>
      <c r="AD4" s="31"/>
      <c r="AE4" s="31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2003</v>
      </c>
      <c r="C5" s="26"/>
      <c r="D5" s="27" t="s">
        <v>40</v>
      </c>
      <c r="E5" s="26"/>
      <c r="F5" s="28" t="s">
        <v>41</v>
      </c>
      <c r="G5" s="29"/>
      <c r="H5" s="30"/>
      <c r="I5" s="26"/>
      <c r="J5" s="26"/>
      <c r="K5" s="26"/>
      <c r="L5" s="26"/>
      <c r="M5" s="26"/>
      <c r="N5" s="26"/>
      <c r="O5" s="24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2004</v>
      </c>
      <c r="C6" s="26"/>
      <c r="D6" s="27" t="s">
        <v>40</v>
      </c>
      <c r="E6" s="26"/>
      <c r="F6" s="28" t="s">
        <v>41</v>
      </c>
      <c r="G6" s="29"/>
      <c r="H6" s="30"/>
      <c r="I6" s="26"/>
      <c r="J6" s="26"/>
      <c r="K6" s="26"/>
      <c r="L6" s="26"/>
      <c r="M6" s="26"/>
      <c r="N6" s="26"/>
      <c r="O6" s="24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31">
        <v>2005</v>
      </c>
      <c r="C7" s="31" t="s">
        <v>42</v>
      </c>
      <c r="D7" s="33" t="s">
        <v>43</v>
      </c>
      <c r="E7" s="31">
        <v>20</v>
      </c>
      <c r="F7" s="31">
        <v>1</v>
      </c>
      <c r="G7" s="31">
        <v>25</v>
      </c>
      <c r="H7" s="31">
        <v>2</v>
      </c>
      <c r="I7" s="31">
        <v>63</v>
      </c>
      <c r="J7" s="31">
        <v>7</v>
      </c>
      <c r="K7" s="31">
        <v>2</v>
      </c>
      <c r="L7" s="31">
        <v>28</v>
      </c>
      <c r="M7" s="31">
        <v>26</v>
      </c>
      <c r="N7" s="34">
        <v>0.47010000000000002</v>
      </c>
      <c r="O7" s="86">
        <f>PRODUCT(I7/N7)</f>
        <v>134.01403956604977</v>
      </c>
      <c r="P7" s="31">
        <v>7</v>
      </c>
      <c r="Q7" s="31">
        <v>0</v>
      </c>
      <c r="R7" s="31">
        <v>9</v>
      </c>
      <c r="S7" s="31">
        <v>0</v>
      </c>
      <c r="T7" s="31">
        <v>23</v>
      </c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81">
        <v>2006</v>
      </c>
      <c r="C8" s="82"/>
      <c r="D8" s="83" t="s">
        <v>52</v>
      </c>
      <c r="E8" s="81"/>
      <c r="F8" s="84" t="s">
        <v>51</v>
      </c>
      <c r="G8" s="81"/>
      <c r="H8" s="81"/>
      <c r="I8" s="81"/>
      <c r="J8" s="81"/>
      <c r="K8" s="81"/>
      <c r="L8" s="81"/>
      <c r="M8" s="81"/>
      <c r="N8" s="85"/>
      <c r="O8" s="86">
        <v>0</v>
      </c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1">
        <v>2006</v>
      </c>
      <c r="C9" s="31" t="s">
        <v>44</v>
      </c>
      <c r="D9" s="33" t="s">
        <v>43</v>
      </c>
      <c r="E9" s="31">
        <v>18</v>
      </c>
      <c r="F9" s="31">
        <v>2</v>
      </c>
      <c r="G9" s="31">
        <v>29</v>
      </c>
      <c r="H9" s="31">
        <v>2</v>
      </c>
      <c r="I9" s="31">
        <v>58</v>
      </c>
      <c r="J9" s="31">
        <v>1</v>
      </c>
      <c r="K9" s="31">
        <v>4</v>
      </c>
      <c r="L9" s="31">
        <v>22</v>
      </c>
      <c r="M9" s="31">
        <v>31</v>
      </c>
      <c r="N9" s="34">
        <v>0.40550000000000003</v>
      </c>
      <c r="O9" s="86">
        <f>PRODUCT(I9/N9)</f>
        <v>143.03329223181257</v>
      </c>
      <c r="P9" s="31">
        <v>7</v>
      </c>
      <c r="Q9" s="31">
        <v>1</v>
      </c>
      <c r="R9" s="31">
        <v>8</v>
      </c>
      <c r="S9" s="31">
        <v>2</v>
      </c>
      <c r="T9" s="31">
        <v>21</v>
      </c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1">
        <v>2007</v>
      </c>
      <c r="C10" s="31" t="s">
        <v>45</v>
      </c>
      <c r="D10" s="33" t="s">
        <v>43</v>
      </c>
      <c r="E10" s="31">
        <v>14</v>
      </c>
      <c r="F10" s="31">
        <v>0</v>
      </c>
      <c r="G10" s="31">
        <v>26</v>
      </c>
      <c r="H10" s="31">
        <v>3</v>
      </c>
      <c r="I10" s="31">
        <v>34</v>
      </c>
      <c r="J10" s="31">
        <v>0</v>
      </c>
      <c r="K10" s="31">
        <v>0</v>
      </c>
      <c r="L10" s="31">
        <v>8</v>
      </c>
      <c r="M10" s="31">
        <v>26</v>
      </c>
      <c r="N10" s="34">
        <v>0.34339999999999998</v>
      </c>
      <c r="O10" s="86">
        <f>PRODUCT(I10/N10)</f>
        <v>99.009900990099013</v>
      </c>
      <c r="P10" s="31"/>
      <c r="Q10" s="31"/>
      <c r="R10" s="31"/>
      <c r="S10" s="31"/>
      <c r="T10" s="31"/>
      <c r="U10" s="32">
        <v>2</v>
      </c>
      <c r="V10" s="32">
        <v>1</v>
      </c>
      <c r="W10" s="32">
        <v>9</v>
      </c>
      <c r="X10" s="32">
        <v>1</v>
      </c>
      <c r="Y10" s="32">
        <v>13</v>
      </c>
      <c r="Z10" s="31"/>
      <c r="AA10" s="31"/>
      <c r="AB10" s="31"/>
      <c r="AC10" s="31"/>
      <c r="AD10" s="31"/>
      <c r="AE10" s="31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1">
        <v>2008</v>
      </c>
      <c r="C11" s="31" t="s">
        <v>44</v>
      </c>
      <c r="D11" s="33" t="s">
        <v>43</v>
      </c>
      <c r="E11" s="31">
        <v>20</v>
      </c>
      <c r="F11" s="31">
        <v>1</v>
      </c>
      <c r="G11" s="31">
        <v>24</v>
      </c>
      <c r="H11" s="31">
        <v>1</v>
      </c>
      <c r="I11" s="31">
        <v>43</v>
      </c>
      <c r="J11" s="31">
        <v>0</v>
      </c>
      <c r="K11" s="31">
        <v>2</v>
      </c>
      <c r="L11" s="31">
        <v>16</v>
      </c>
      <c r="M11" s="31">
        <v>25</v>
      </c>
      <c r="N11" s="34">
        <v>0.32569999999999999</v>
      </c>
      <c r="O11" s="86">
        <f>PRODUCT(I11/N11)</f>
        <v>132.02333435677005</v>
      </c>
      <c r="P11" s="31">
        <v>7</v>
      </c>
      <c r="Q11" s="31">
        <v>0</v>
      </c>
      <c r="R11" s="31">
        <v>9</v>
      </c>
      <c r="S11" s="31">
        <v>0</v>
      </c>
      <c r="T11" s="31">
        <v>15</v>
      </c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1">
        <v>2009</v>
      </c>
      <c r="C12" s="31"/>
      <c r="D12" s="33"/>
      <c r="E12" s="31"/>
      <c r="F12" s="31"/>
      <c r="G12" s="31"/>
      <c r="H12" s="31"/>
      <c r="I12" s="31"/>
      <c r="J12" s="31"/>
      <c r="K12" s="31"/>
      <c r="L12" s="31"/>
      <c r="M12" s="31"/>
      <c r="N12" s="34"/>
      <c r="O12" s="86">
        <v>0</v>
      </c>
      <c r="P12" s="31"/>
      <c r="Q12" s="31"/>
      <c r="R12" s="31"/>
      <c r="S12" s="31"/>
      <c r="T12" s="31"/>
      <c r="U12" s="32">
        <v>5</v>
      </c>
      <c r="V12" s="32">
        <v>0</v>
      </c>
      <c r="W12" s="32">
        <v>6</v>
      </c>
      <c r="X12" s="32">
        <v>0</v>
      </c>
      <c r="Y12" s="32">
        <v>12</v>
      </c>
      <c r="Z12" s="31"/>
      <c r="AA12" s="31"/>
      <c r="AB12" s="31"/>
      <c r="AC12" s="31"/>
      <c r="AD12" s="31"/>
      <c r="AE12" s="31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1">
        <v>2010</v>
      </c>
      <c r="C13" s="31" t="s">
        <v>44</v>
      </c>
      <c r="D13" s="33" t="s">
        <v>43</v>
      </c>
      <c r="E13" s="31">
        <v>23</v>
      </c>
      <c r="F13" s="31">
        <v>0</v>
      </c>
      <c r="G13" s="31">
        <v>35</v>
      </c>
      <c r="H13" s="31">
        <v>0</v>
      </c>
      <c r="I13" s="31">
        <v>52</v>
      </c>
      <c r="J13" s="31">
        <v>0</v>
      </c>
      <c r="K13" s="31">
        <v>3</v>
      </c>
      <c r="L13" s="31">
        <v>14</v>
      </c>
      <c r="M13" s="31">
        <v>35</v>
      </c>
      <c r="N13" s="34">
        <v>0.39389999999999997</v>
      </c>
      <c r="O13" s="86">
        <f>PRODUCT(I13/N13)</f>
        <v>132.01320132013203</v>
      </c>
      <c r="P13" s="31">
        <v>3</v>
      </c>
      <c r="Q13" s="31">
        <f>+R47141</f>
        <v>0</v>
      </c>
      <c r="R13" s="31">
        <v>1</v>
      </c>
      <c r="S13" s="31">
        <v>0</v>
      </c>
      <c r="T13" s="31">
        <v>2</v>
      </c>
      <c r="U13" s="32"/>
      <c r="V13" s="32"/>
      <c r="W13" s="32"/>
      <c r="X13" s="32"/>
      <c r="Y13" s="32"/>
      <c r="Z13" s="31"/>
      <c r="AA13" s="31"/>
      <c r="AB13" s="31"/>
      <c r="AC13" s="31"/>
      <c r="AD13" s="31"/>
      <c r="AE13" s="3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95</v>
      </c>
      <c r="F14" s="18">
        <f t="shared" si="0"/>
        <v>4</v>
      </c>
      <c r="G14" s="18">
        <f t="shared" si="0"/>
        <v>139</v>
      </c>
      <c r="H14" s="18">
        <f t="shared" si="0"/>
        <v>8</v>
      </c>
      <c r="I14" s="18">
        <f t="shared" si="0"/>
        <v>250</v>
      </c>
      <c r="J14" s="18">
        <f t="shared" si="0"/>
        <v>8</v>
      </c>
      <c r="K14" s="18">
        <f t="shared" si="0"/>
        <v>11</v>
      </c>
      <c r="L14" s="18">
        <f t="shared" si="0"/>
        <v>88</v>
      </c>
      <c r="M14" s="18">
        <f t="shared" si="0"/>
        <v>143</v>
      </c>
      <c r="N14" s="35">
        <f>PRODUCT(I14/O14)</f>
        <v>0.39056777665493431</v>
      </c>
      <c r="O14" s="36">
        <f>SUM(O7:O13)</f>
        <v>640.09376846486339</v>
      </c>
      <c r="P14" s="18">
        <f t="shared" ref="P14:AE14" si="1">SUM(P4:P13)</f>
        <v>24</v>
      </c>
      <c r="Q14" s="18">
        <f t="shared" si="1"/>
        <v>1</v>
      </c>
      <c r="R14" s="18">
        <f t="shared" si="1"/>
        <v>27</v>
      </c>
      <c r="S14" s="18">
        <f t="shared" si="1"/>
        <v>2</v>
      </c>
      <c r="T14" s="18">
        <f t="shared" si="1"/>
        <v>61</v>
      </c>
      <c r="U14" s="18">
        <f t="shared" si="1"/>
        <v>14</v>
      </c>
      <c r="V14" s="18">
        <f t="shared" si="1"/>
        <v>1</v>
      </c>
      <c r="W14" s="18">
        <f t="shared" si="1"/>
        <v>27</v>
      </c>
      <c r="X14" s="18">
        <f t="shared" si="1"/>
        <v>1</v>
      </c>
      <c r="Y14" s="18">
        <f t="shared" si="1"/>
        <v>41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3" t="s">
        <v>2</v>
      </c>
      <c r="C15" s="37"/>
      <c r="D15" s="38">
        <f>SUM(F14:H14)+((I14-F14-G14)/3)+(E14/3)+(Z14*25)+(AA14*25)+(AB14*10)+(AC14*25)+(AD14*20)+(AE14*15)</f>
        <v>218.33333333333331</v>
      </c>
      <c r="E15" s="1"/>
      <c r="F15" s="1"/>
      <c r="G15" s="1"/>
      <c r="H15" s="1"/>
      <c r="I15" s="1"/>
      <c r="J15" s="1"/>
      <c r="K15" s="1"/>
      <c r="L15" s="1"/>
      <c r="M15" s="1"/>
      <c r="N15" s="3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40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9"/>
      <c r="O16" s="41"/>
      <c r="P16" s="1"/>
      <c r="Q16" s="42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43"/>
      <c r="D17" s="43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5" t="s">
        <v>35</v>
      </c>
      <c r="O17" s="24"/>
      <c r="P17" s="44" t="s">
        <v>32</v>
      </c>
      <c r="Q17" s="12"/>
      <c r="R17" s="12"/>
      <c r="S17" s="12"/>
      <c r="T17" s="45"/>
      <c r="U17" s="45"/>
      <c r="V17" s="45"/>
      <c r="W17" s="45"/>
      <c r="X17" s="45"/>
      <c r="Y17" s="12"/>
      <c r="Z17" s="12"/>
      <c r="AA17" s="12"/>
      <c r="AB17" s="11"/>
      <c r="AC17" s="12"/>
      <c r="AD17" s="12"/>
      <c r="AE17" s="46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4" t="s">
        <v>17</v>
      </c>
      <c r="C18" s="12"/>
      <c r="D18" s="46"/>
      <c r="E18" s="31">
        <f>PRODUCT(E14)</f>
        <v>95</v>
      </c>
      <c r="F18" s="31">
        <f>PRODUCT(F14)</f>
        <v>4</v>
      </c>
      <c r="G18" s="31">
        <f>PRODUCT(G14)</f>
        <v>139</v>
      </c>
      <c r="H18" s="31">
        <f>PRODUCT(H14)</f>
        <v>8</v>
      </c>
      <c r="I18" s="31">
        <f>PRODUCT(I14)</f>
        <v>250</v>
      </c>
      <c r="J18" s="1"/>
      <c r="K18" s="47">
        <f>PRODUCT((F18+G18)/E18)</f>
        <v>1.5052631578947369</v>
      </c>
      <c r="L18" s="47">
        <f>PRODUCT(H18/E18)</f>
        <v>8.4210526315789472E-2</v>
      </c>
      <c r="M18" s="47">
        <f>PRODUCT(I18/E18)</f>
        <v>2.6315789473684212</v>
      </c>
      <c r="N18" s="34">
        <f>PRODUCT(N14)</f>
        <v>0.39056777665493431</v>
      </c>
      <c r="O18" s="24">
        <f>PRODUCT(O14)</f>
        <v>640.09376846486339</v>
      </c>
      <c r="P18" s="48" t="s">
        <v>33</v>
      </c>
      <c r="Q18" s="49"/>
      <c r="R18" s="50" t="s">
        <v>46</v>
      </c>
      <c r="S18" s="50"/>
      <c r="T18" s="50"/>
      <c r="U18" s="50"/>
      <c r="V18" s="50"/>
      <c r="W18" s="50"/>
      <c r="X18" s="50"/>
      <c r="Y18" s="50"/>
      <c r="Z18" s="51" t="s">
        <v>36</v>
      </c>
      <c r="AA18" s="52"/>
      <c r="AB18" s="89" t="s">
        <v>49</v>
      </c>
      <c r="AC18" s="52"/>
      <c r="AD18" s="52"/>
      <c r="AE18" s="92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3" t="s">
        <v>18</v>
      </c>
      <c r="C19" s="54"/>
      <c r="D19" s="55"/>
      <c r="E19" s="31">
        <f>PRODUCT(P14)</f>
        <v>24</v>
      </c>
      <c r="F19" s="31">
        <f>PRODUCT(Q14)</f>
        <v>1</v>
      </c>
      <c r="G19" s="31">
        <f>PRODUCT(R14)</f>
        <v>27</v>
      </c>
      <c r="H19" s="31">
        <f>PRODUCT(S14)</f>
        <v>2</v>
      </c>
      <c r="I19" s="31">
        <f>PRODUCT(T14)</f>
        <v>61</v>
      </c>
      <c r="J19" s="1"/>
      <c r="K19" s="47">
        <f>PRODUCT((F19+G19)/E19)</f>
        <v>1.1666666666666667</v>
      </c>
      <c r="L19" s="47">
        <f>PRODUCT(H19/E19)</f>
        <v>8.3333333333333329E-2</v>
      </c>
      <c r="M19" s="47">
        <f>PRODUCT(I19/E19)</f>
        <v>2.5416666666666665</v>
      </c>
      <c r="N19" s="34">
        <f>PRODUCT(I19/O19)</f>
        <v>0.40666666666666668</v>
      </c>
      <c r="O19" s="56">
        <v>150</v>
      </c>
      <c r="P19" s="57" t="s">
        <v>56</v>
      </c>
      <c r="Q19" s="58"/>
      <c r="R19" s="59" t="s">
        <v>46</v>
      </c>
      <c r="S19" s="59"/>
      <c r="T19" s="59"/>
      <c r="U19" s="59"/>
      <c r="V19" s="59"/>
      <c r="W19" s="59"/>
      <c r="X19" s="59"/>
      <c r="Y19" s="59"/>
      <c r="Z19" s="60" t="s">
        <v>36</v>
      </c>
      <c r="AA19" s="61"/>
      <c r="AB19" s="90" t="s">
        <v>49</v>
      </c>
      <c r="AC19" s="61"/>
      <c r="AD19" s="61"/>
      <c r="AE19" s="93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62" t="s">
        <v>19</v>
      </c>
      <c r="C20" s="63"/>
      <c r="D20" s="64"/>
      <c r="E20" s="32">
        <f>PRODUCT(U14)</f>
        <v>14</v>
      </c>
      <c r="F20" s="32">
        <f>PRODUCT(V14)</f>
        <v>1</v>
      </c>
      <c r="G20" s="32">
        <f>PRODUCT(W14)</f>
        <v>27</v>
      </c>
      <c r="H20" s="32">
        <f>PRODUCT(X14)</f>
        <v>1</v>
      </c>
      <c r="I20" s="32">
        <f>PRODUCT(Y14)</f>
        <v>41</v>
      </c>
      <c r="J20" s="1"/>
      <c r="K20" s="65">
        <f>PRODUCT((F20+G20)/E20)</f>
        <v>2</v>
      </c>
      <c r="L20" s="65">
        <f>PRODUCT(H20/E20)</f>
        <v>7.1428571428571425E-2</v>
      </c>
      <c r="M20" s="65">
        <f>PRODUCT(I20/E20)</f>
        <v>2.9285714285714284</v>
      </c>
      <c r="N20" s="66">
        <f>PRODUCT(I20/O20)</f>
        <v>0.52564102564102566</v>
      </c>
      <c r="O20" s="24">
        <v>78</v>
      </c>
      <c r="P20" s="57" t="s">
        <v>57</v>
      </c>
      <c r="Q20" s="58"/>
      <c r="R20" s="59" t="s">
        <v>47</v>
      </c>
      <c r="S20" s="59"/>
      <c r="T20" s="59"/>
      <c r="U20" s="59"/>
      <c r="V20" s="59"/>
      <c r="W20" s="59"/>
      <c r="X20" s="59"/>
      <c r="Y20" s="59"/>
      <c r="Z20" s="60" t="s">
        <v>48</v>
      </c>
      <c r="AA20" s="61"/>
      <c r="AB20" s="90" t="s">
        <v>50</v>
      </c>
      <c r="AC20" s="61"/>
      <c r="AD20" s="61"/>
      <c r="AE20" s="93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67" t="s">
        <v>20</v>
      </c>
      <c r="C21" s="68"/>
      <c r="D21" s="69"/>
      <c r="E21" s="18">
        <f>SUM(E18:E20)</f>
        <v>133</v>
      </c>
      <c r="F21" s="18">
        <f>SUM(F18:F20)</f>
        <v>6</v>
      </c>
      <c r="G21" s="18">
        <f>SUM(G18:G20)</f>
        <v>193</v>
      </c>
      <c r="H21" s="18">
        <f>SUM(H18:H20)</f>
        <v>11</v>
      </c>
      <c r="I21" s="18">
        <f>SUM(I18:I20)</f>
        <v>352</v>
      </c>
      <c r="J21" s="1"/>
      <c r="K21" s="70">
        <f>PRODUCT((F21+G21)/E21)</f>
        <v>1.4962406015037595</v>
      </c>
      <c r="L21" s="70">
        <f>PRODUCT(H21/E21)</f>
        <v>8.2706766917293228E-2</v>
      </c>
      <c r="M21" s="70">
        <f>PRODUCT(I21/E21)</f>
        <v>2.6466165413533833</v>
      </c>
      <c r="N21" s="35">
        <v>0.40799999999999997</v>
      </c>
      <c r="O21" s="24">
        <f>SUM(O18:O20)</f>
        <v>868.09376846486339</v>
      </c>
      <c r="P21" s="71" t="s">
        <v>34</v>
      </c>
      <c r="Q21" s="72"/>
      <c r="R21" s="73" t="s">
        <v>47</v>
      </c>
      <c r="S21" s="73"/>
      <c r="T21" s="73"/>
      <c r="U21" s="73"/>
      <c r="V21" s="73"/>
      <c r="W21" s="73"/>
      <c r="X21" s="73"/>
      <c r="Y21" s="73"/>
      <c r="Z21" s="74" t="s">
        <v>48</v>
      </c>
      <c r="AA21" s="75"/>
      <c r="AB21" s="91" t="s">
        <v>50</v>
      </c>
      <c r="AC21" s="75"/>
      <c r="AD21" s="75"/>
      <c r="AE21" s="94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40"/>
      <c r="C22" s="40"/>
      <c r="D22" s="40"/>
      <c r="E22" s="40"/>
      <c r="F22" s="40"/>
      <c r="G22" s="40"/>
      <c r="H22" s="40"/>
      <c r="I22" s="40"/>
      <c r="J22" s="1"/>
      <c r="K22" s="40"/>
      <c r="L22" s="40"/>
      <c r="M22" s="40"/>
      <c r="N22" s="39"/>
      <c r="O22" s="24"/>
      <c r="P22" s="1"/>
      <c r="Q22" s="42"/>
      <c r="R22" s="1"/>
      <c r="S22" s="1"/>
      <c r="T22" s="24"/>
      <c r="U22" s="24"/>
      <c r="V22" s="76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44" t="s">
        <v>55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87"/>
      <c r="O23" s="11"/>
      <c r="P23" s="12"/>
      <c r="Q23" s="12"/>
      <c r="R23" s="12"/>
      <c r="S23" s="12"/>
      <c r="T23" s="11"/>
      <c r="U23" s="11"/>
      <c r="V23" s="88"/>
      <c r="W23" s="12"/>
      <c r="X23" s="12"/>
      <c r="Y23" s="12"/>
      <c r="Z23" s="12"/>
      <c r="AA23" s="12"/>
      <c r="AB23" s="11"/>
      <c r="AC23" s="12"/>
      <c r="AD23" s="12"/>
      <c r="AE23" s="46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42"/>
      <c r="C24" s="42"/>
      <c r="D24" s="42"/>
      <c r="E24" s="42"/>
      <c r="F24" s="42"/>
      <c r="G24" s="42"/>
      <c r="H24" s="42"/>
      <c r="I24" s="42"/>
      <c r="J24" s="1"/>
      <c r="K24" s="42"/>
      <c r="L24" s="42"/>
      <c r="M24" s="42"/>
      <c r="N24" s="39"/>
      <c r="O24" s="24"/>
      <c r="P24" s="1"/>
      <c r="Q24" s="42"/>
      <c r="R24" s="1"/>
      <c r="S24" s="1"/>
      <c r="T24" s="24"/>
      <c r="U24" s="24"/>
      <c r="V24" s="76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 t="s">
        <v>37</v>
      </c>
      <c r="C25" s="1"/>
      <c r="D25" s="1" t="s">
        <v>54</v>
      </c>
      <c r="E25" s="1"/>
      <c r="F25" s="24"/>
      <c r="G25" s="1"/>
      <c r="H25" s="1"/>
      <c r="I25" s="1"/>
      <c r="J25" s="1"/>
      <c r="K25" s="1"/>
      <c r="L25" s="1"/>
      <c r="M25" s="1"/>
      <c r="N25" s="42"/>
      <c r="O25" s="24"/>
      <c r="P25" s="1"/>
      <c r="Q25" s="42"/>
      <c r="R25" s="1"/>
      <c r="S25" s="1"/>
      <c r="T25" s="24"/>
      <c r="U25" s="24"/>
      <c r="V25" s="76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53</v>
      </c>
      <c r="E26" s="1"/>
      <c r="F26" s="24"/>
      <c r="G26" s="1"/>
      <c r="H26" s="1"/>
      <c r="I26" s="1"/>
      <c r="J26" s="1"/>
      <c r="K26" s="1"/>
      <c r="L26" s="1"/>
      <c r="M26" s="1"/>
      <c r="N26" s="42"/>
      <c r="O26" s="24"/>
      <c r="P26" s="1"/>
      <c r="Q26" s="42"/>
      <c r="R26" s="1"/>
      <c r="S26" s="1"/>
      <c r="T26" s="24"/>
      <c r="U26" s="24"/>
      <c r="V26" s="76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77"/>
      <c r="AH38" s="77"/>
      <c r="AI38" s="77"/>
      <c r="AJ38" s="77"/>
      <c r="AK38" s="77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77"/>
      <c r="AH39" s="77"/>
      <c r="AI39" s="77"/>
      <c r="AJ39" s="77"/>
      <c r="AK39" s="77"/>
    </row>
    <row r="40" spans="1:37" ht="15" customHeight="1" x14ac:dyDescent="0.25">
      <c r="A40" s="7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</row>
    <row r="41" spans="1:37" ht="15" customHeight="1" x14ac:dyDescent="0.25">
      <c r="A41" s="7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</row>
    <row r="42" spans="1:37" ht="15" customHeight="1" x14ac:dyDescent="0.25">
      <c r="A42" s="7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7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7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2"/>
      <c r="R44" s="1"/>
      <c r="S44" s="1"/>
      <c r="T44" s="24"/>
      <c r="U44" s="24"/>
      <c r="V44" s="76"/>
      <c r="W44" s="1"/>
      <c r="X44" s="24"/>
      <c r="Y44" s="24"/>
      <c r="Z44" s="24"/>
      <c r="AA44" s="24"/>
      <c r="AB44" s="24"/>
      <c r="AC44" s="24"/>
      <c r="AD44" s="24"/>
      <c r="AE44" s="24"/>
      <c r="AF44" s="8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4"/>
      <c r="P45" s="1"/>
      <c r="Q45" s="42"/>
      <c r="R45" s="1"/>
      <c r="S45" s="1"/>
      <c r="T45" s="24"/>
      <c r="U45" s="24"/>
      <c r="V45" s="76"/>
      <c r="W45" s="1"/>
      <c r="X45" s="1"/>
      <c r="Y45" s="1"/>
      <c r="Z45" s="1"/>
      <c r="AA45" s="1"/>
      <c r="AB45" s="24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4"/>
      <c r="P46" s="1"/>
      <c r="Q46" s="42"/>
      <c r="R46" s="1"/>
      <c r="S46" s="1"/>
      <c r="T46" s="24"/>
      <c r="U46" s="24"/>
      <c r="V46" s="76"/>
      <c r="W46" s="1"/>
      <c r="X46" s="1"/>
      <c r="Y46" s="1"/>
      <c r="Z46" s="1"/>
      <c r="AA46" s="1"/>
      <c r="AB46" s="24"/>
      <c r="AC46" s="1"/>
      <c r="AD46" s="1"/>
      <c r="AE46" s="1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4"/>
      <c r="P47" s="1"/>
      <c r="Q47" s="42"/>
      <c r="R47" s="1"/>
      <c r="S47" s="1"/>
      <c r="T47" s="24"/>
      <c r="U47" s="24"/>
      <c r="V47" s="76"/>
      <c r="W47" s="1"/>
      <c r="X47" s="1"/>
      <c r="Y47" s="1"/>
      <c r="Z47" s="1"/>
      <c r="AA47" s="1"/>
      <c r="AB47" s="24"/>
      <c r="AC47" s="1"/>
      <c r="AD47" s="1"/>
      <c r="AE47" s="1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4"/>
      <c r="P48" s="1"/>
      <c r="Q48" s="42"/>
      <c r="R48" s="1"/>
      <c r="S48" s="1"/>
      <c r="T48" s="24"/>
      <c r="U48" s="24"/>
      <c r="V48" s="76"/>
      <c r="W48" s="1"/>
      <c r="X48" s="1"/>
      <c r="Y48" s="1"/>
      <c r="Z48" s="1"/>
      <c r="AA48" s="1"/>
      <c r="AB48" s="24"/>
      <c r="AC48" s="1"/>
      <c r="AD48" s="1"/>
      <c r="AE48" s="1"/>
    </row>
    <row r="49" spans="2:31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4"/>
      <c r="P49" s="1"/>
      <c r="Q49" s="42"/>
      <c r="R49" s="1"/>
      <c r="S49" s="1"/>
      <c r="T49" s="24"/>
      <c r="U49" s="24"/>
      <c r="V49" s="76"/>
      <c r="W49" s="1"/>
      <c r="X49" s="1"/>
      <c r="Y49" s="1"/>
      <c r="Z49" s="1"/>
      <c r="AA49" s="1"/>
      <c r="AB49" s="24"/>
      <c r="AC49" s="1"/>
      <c r="AD49" s="1"/>
      <c r="AE4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2019-02-02T16:15:21Z</dcterms:modified>
</cp:coreProperties>
</file>