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1" i="2" l="1"/>
  <c r="AG20" i="2"/>
  <c r="AG21" i="2" s="1"/>
  <c r="AF21" i="2" s="1"/>
  <c r="AS21" i="2"/>
  <c r="AQ21" i="2"/>
  <c r="AR21" i="2" s="1"/>
  <c r="AP21" i="2"/>
  <c r="AO21" i="2"/>
  <c r="G26" i="2" s="1"/>
  <c r="AN21" i="2"/>
  <c r="AM21" i="2"/>
  <c r="E26" i="2" s="1"/>
  <c r="AE21" i="2"/>
  <c r="AD21" i="2"/>
  <c r="H26" i="2" s="1"/>
  <c r="M26" i="2" s="1"/>
  <c r="AC21" i="2"/>
  <c r="AB21" i="2"/>
  <c r="F26" i="2" s="1"/>
  <c r="AA21" i="2"/>
  <c r="W21" i="2"/>
  <c r="V21" i="2" s="1"/>
  <c r="U21" i="2"/>
  <c r="T21" i="2"/>
  <c r="S21" i="2"/>
  <c r="R21" i="2"/>
  <c r="Q21" i="2"/>
  <c r="K21" i="2"/>
  <c r="I21" i="2"/>
  <c r="I25" i="2" s="1"/>
  <c r="H21" i="2"/>
  <c r="H25" i="2" s="1"/>
  <c r="H27" i="2" s="1"/>
  <c r="G21" i="2"/>
  <c r="G25" i="2" s="1"/>
  <c r="F21" i="2"/>
  <c r="F25" i="2" s="1"/>
  <c r="E21" i="2"/>
  <c r="E25" i="2" s="1"/>
  <c r="O25" i="2" l="1"/>
  <c r="N25" i="2"/>
  <c r="L25" i="2"/>
  <c r="M25" i="2"/>
  <c r="K25" i="2"/>
  <c r="K27" i="2" s="1"/>
  <c r="F27" i="2"/>
  <c r="K26" i="2"/>
  <c r="E27" i="2"/>
  <c r="M27" i="2"/>
  <c r="N26" i="2"/>
  <c r="L26" i="2"/>
  <c r="G27" i="2"/>
  <c r="I26" i="2"/>
  <c r="I27" i="2" s="1"/>
  <c r="J25" i="2" l="1"/>
  <c r="N27" i="2"/>
  <c r="L27" i="2"/>
  <c r="O27" i="2"/>
  <c r="J27" i="2"/>
  <c r="J26" i="2"/>
  <c r="O26" i="2"/>
</calcChain>
</file>

<file path=xl/sharedStrings.xml><?xml version="1.0" encoding="utf-8"?>
<sst xmlns="http://schemas.openxmlformats.org/spreadsheetml/2006/main" count="111" uniqueCount="45">
  <si>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</si>
  <si>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</si>
  <si>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</si>
  <si>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</si>
  <si>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</si>
  <si>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</si>
  <si>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</si>
  <si>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</si>
  <si>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</si>
  <si>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</si>
  <si>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</si>
  <si>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</si>
  <si>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</si>
  <si>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1.</t>
  </si>
  <si>
    <t>Seurat</t>
  </si>
  <si>
    <t>YKKÖSPESIS</t>
  </si>
  <si>
    <t>PuMu</t>
  </si>
  <si>
    <t>9.</t>
  </si>
  <si>
    <t>Jarkko Vainionpää</t>
  </si>
  <si>
    <t>VM</t>
  </si>
  <si>
    <t>VäVi</t>
  </si>
  <si>
    <t>13.</t>
  </si>
  <si>
    <t>10.</t>
  </si>
  <si>
    <t>5.</t>
  </si>
  <si>
    <t>3.</t>
  </si>
  <si>
    <t>VM = Vaasan Maila  (1933)</t>
  </si>
  <si>
    <t>VäVi = Vähäkyrön Viesti  (1938)</t>
  </si>
  <si>
    <t>4.7.1984   Vaasa</t>
  </si>
  <si>
    <t>PuMu = Helsingin Puna-Mustat  (1941)</t>
  </si>
  <si>
    <t>VM Juniorit = Vaasan Mailan Juniorit,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</si>
  <si>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</si>
  <si>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</si>
  <si>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</si>
  <si>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</si>
  <si>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</si>
  <si>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</si>
  <si>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</si>
  <si>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</si>
  <si>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</si>
  <si>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</si>
  <si>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VM  2</t>
  </si>
  <si>
    <t>PuMu  2</t>
  </si>
  <si>
    <t>6.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</si>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</sst>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27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30</v>
      </c>
      <c r="M2" s="29"/>
      <c r="N2" s="29"/>
      <c r="O2" s="37"/>
      <c r="P2" s="8"/>
      <c r="Q2" s="23" t="s">
        <v>31</v>
      </c>
      <c r="R2" s="29"/>
      <c r="S2" s="29"/>
      <c r="T2" s="29"/>
      <c r="U2" s="36"/>
      <c r="V2" s="37"/>
      <c r="W2" s="8"/>
      <c r="X2" s="38" t="s">
        <v>32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33</v>
      </c>
      <c r="AI2" s="29"/>
      <c r="AJ2" s="29"/>
      <c r="AK2" s="37"/>
      <c r="AL2" s="8"/>
      <c r="AM2" s="23" t="s">
        <v>31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27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2001</v>
      </c>
      <c r="Y4" s="16" t="s">
        <v>24</v>
      </c>
      <c r="Z4" s="1" t="s">
        <v>19</v>
      </c>
      <c r="AA4" s="16">
        <v>13</v>
      </c>
      <c r="AB4" s="16">
        <v>1</v>
      </c>
      <c r="AC4" s="16">
        <v>4</v>
      </c>
      <c r="AD4" s="16">
        <v>8</v>
      </c>
      <c r="AE4" s="16">
        <v>41</v>
      </c>
      <c r="AF4" s="26">
        <v>0.5857</v>
      </c>
      <c r="AG4" s="65">
        <v>70</v>
      </c>
      <c r="AH4" s="9"/>
      <c r="AI4" s="9"/>
      <c r="AJ4" s="9"/>
      <c r="AK4" s="9"/>
      <c r="AL4" s="12"/>
      <c r="AM4" s="16">
        <v>3</v>
      </c>
      <c r="AN4" s="16">
        <v>0</v>
      </c>
      <c r="AO4" s="16">
        <v>2</v>
      </c>
      <c r="AP4" s="16">
        <v>2</v>
      </c>
      <c r="AQ4" s="16">
        <v>10</v>
      </c>
      <c r="AR4" s="44">
        <v>0.66659999999999997</v>
      </c>
      <c r="AS4" s="66">
        <v>15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27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2002</v>
      </c>
      <c r="Y5" s="16" t="s">
        <v>24</v>
      </c>
      <c r="Z5" s="1" t="s">
        <v>19</v>
      </c>
      <c r="AA5" s="16">
        <v>9</v>
      </c>
      <c r="AB5" s="16">
        <v>1</v>
      </c>
      <c r="AC5" s="16">
        <v>5</v>
      </c>
      <c r="AD5" s="16">
        <v>3</v>
      </c>
      <c r="AE5" s="16">
        <v>21</v>
      </c>
      <c r="AF5" s="26">
        <v>0.48830000000000001</v>
      </c>
      <c r="AG5" s="65">
        <v>43</v>
      </c>
      <c r="AH5" s="9"/>
      <c r="AI5" s="9"/>
      <c r="AJ5" s="9"/>
      <c r="AK5" s="9"/>
      <c r="AL5" s="12"/>
      <c r="AM5" s="16">
        <v>2</v>
      </c>
      <c r="AN5" s="16">
        <v>0</v>
      </c>
      <c r="AO5" s="16">
        <v>1</v>
      </c>
      <c r="AP5" s="16">
        <v>0</v>
      </c>
      <c r="AQ5" s="16">
        <v>9</v>
      </c>
      <c r="AR5" s="44">
        <v>0.75</v>
      </c>
      <c r="AS5" s="66">
        <v>12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27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2003</v>
      </c>
      <c r="Y6" s="16" t="s">
        <v>13</v>
      </c>
      <c r="Z6" s="1" t="s">
        <v>19</v>
      </c>
      <c r="AA6" s="16">
        <v>12</v>
      </c>
      <c r="AB6" s="16">
        <v>0</v>
      </c>
      <c r="AC6" s="16">
        <v>8</v>
      </c>
      <c r="AD6" s="16">
        <v>4</v>
      </c>
      <c r="AE6" s="16">
        <v>34</v>
      </c>
      <c r="AF6" s="26">
        <v>0.5</v>
      </c>
      <c r="AG6" s="65">
        <v>68</v>
      </c>
      <c r="AH6" s="9"/>
      <c r="AI6" s="9"/>
      <c r="AJ6" s="9"/>
      <c r="AK6" s="9"/>
      <c r="AL6" s="12"/>
      <c r="AM6" s="16">
        <v>5</v>
      </c>
      <c r="AN6" s="16">
        <v>0</v>
      </c>
      <c r="AO6" s="16">
        <v>1</v>
      </c>
      <c r="AP6" s="16">
        <v>0</v>
      </c>
      <c r="AQ6" s="16">
        <v>10</v>
      </c>
      <c r="AR6" s="44">
        <v>0.32250000000000001</v>
      </c>
      <c r="AS6" s="66">
        <v>31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2004</v>
      </c>
      <c r="C7" s="18" t="s">
        <v>21</v>
      </c>
      <c r="D7" s="1" t="s">
        <v>19</v>
      </c>
      <c r="E7" s="16">
        <v>6</v>
      </c>
      <c r="F7" s="16">
        <v>0</v>
      </c>
      <c r="G7" s="16">
        <v>3</v>
      </c>
      <c r="H7" s="17">
        <v>0</v>
      </c>
      <c r="I7" s="16">
        <v>18</v>
      </c>
      <c r="J7" s="27">
        <v>0.5625</v>
      </c>
      <c r="K7" s="15">
        <v>32</v>
      </c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2004</v>
      </c>
      <c r="Y7" s="16" t="s">
        <v>23</v>
      </c>
      <c r="Z7" s="1" t="s">
        <v>20</v>
      </c>
      <c r="AA7" s="16">
        <v>8</v>
      </c>
      <c r="AB7" s="16">
        <v>0</v>
      </c>
      <c r="AC7" s="16">
        <v>3</v>
      </c>
      <c r="AD7" s="16">
        <v>3</v>
      </c>
      <c r="AE7" s="16">
        <v>28</v>
      </c>
      <c r="AF7" s="26">
        <v>0.46660000000000001</v>
      </c>
      <c r="AG7" s="65">
        <v>60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6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2005</v>
      </c>
      <c r="C8" s="18" t="s">
        <v>22</v>
      </c>
      <c r="D8" s="1" t="s">
        <v>19</v>
      </c>
      <c r="E8" s="16">
        <v>14</v>
      </c>
      <c r="F8" s="16">
        <v>0</v>
      </c>
      <c r="G8" s="16">
        <v>4</v>
      </c>
      <c r="H8" s="17">
        <v>2</v>
      </c>
      <c r="I8" s="16">
        <v>21</v>
      </c>
      <c r="J8" s="27">
        <v>0.328125</v>
      </c>
      <c r="K8" s="15">
        <v>64</v>
      </c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/>
      <c r="Y8" s="16"/>
      <c r="Z8" s="1"/>
      <c r="AA8" s="16"/>
      <c r="AB8" s="16"/>
      <c r="AC8" s="16"/>
      <c r="AD8" s="16"/>
      <c r="AE8" s="16"/>
      <c r="AF8" s="26"/>
      <c r="AG8" s="65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6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2006</v>
      </c>
      <c r="C9" s="18" t="s">
        <v>23</v>
      </c>
      <c r="D9" s="1" t="s">
        <v>19</v>
      </c>
      <c r="E9" s="16">
        <v>17</v>
      </c>
      <c r="F9" s="16">
        <v>0</v>
      </c>
      <c r="G9" s="16">
        <v>2</v>
      </c>
      <c r="H9" s="17">
        <v>2</v>
      </c>
      <c r="I9" s="16">
        <v>26</v>
      </c>
      <c r="J9" s="27">
        <v>0.37681159420289856</v>
      </c>
      <c r="K9" s="15">
        <v>69</v>
      </c>
      <c r="L9" s="42"/>
      <c r="M9" s="9"/>
      <c r="N9" s="9"/>
      <c r="O9" s="9"/>
      <c r="P9" s="12"/>
      <c r="Q9" s="16">
        <v>2</v>
      </c>
      <c r="R9" s="16">
        <v>0</v>
      </c>
      <c r="S9" s="17">
        <v>0</v>
      </c>
      <c r="T9" s="16">
        <v>0</v>
      </c>
      <c r="U9" s="16">
        <v>6</v>
      </c>
      <c r="V9" s="43">
        <v>0.5</v>
      </c>
      <c r="W9" s="15">
        <v>12</v>
      </c>
      <c r="X9" s="16"/>
      <c r="Y9" s="16"/>
      <c r="Z9" s="1"/>
      <c r="AA9" s="16"/>
      <c r="AB9" s="16"/>
      <c r="AC9" s="16"/>
      <c r="AD9" s="16"/>
      <c r="AE9" s="16"/>
      <c r="AF9" s="26"/>
      <c r="AG9" s="6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6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2007</v>
      </c>
      <c r="C10" s="18" t="s">
        <v>23</v>
      </c>
      <c r="D10" s="1" t="s">
        <v>19</v>
      </c>
      <c r="E10" s="16">
        <v>15</v>
      </c>
      <c r="F10" s="16">
        <v>0</v>
      </c>
      <c r="G10" s="16">
        <v>5</v>
      </c>
      <c r="H10" s="17">
        <v>9</v>
      </c>
      <c r="I10" s="16">
        <v>59</v>
      </c>
      <c r="J10" s="27">
        <v>0.62105263157894741</v>
      </c>
      <c r="K10" s="15">
        <v>95</v>
      </c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2007</v>
      </c>
      <c r="Y10" s="16" t="s">
        <v>17</v>
      </c>
      <c r="Z10" s="1" t="s">
        <v>40</v>
      </c>
      <c r="AA10" s="16">
        <v>3</v>
      </c>
      <c r="AB10" s="16">
        <v>0</v>
      </c>
      <c r="AC10" s="16">
        <v>3</v>
      </c>
      <c r="AD10" s="16">
        <v>2</v>
      </c>
      <c r="AE10" s="16">
        <v>10</v>
      </c>
      <c r="AF10" s="26">
        <v>0.66659999999999997</v>
      </c>
      <c r="AG10" s="65">
        <v>15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66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27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2008</v>
      </c>
      <c r="Y11" s="16" t="s">
        <v>12</v>
      </c>
      <c r="Z11" s="1" t="s">
        <v>16</v>
      </c>
      <c r="AA11" s="16">
        <v>13</v>
      </c>
      <c r="AB11" s="16">
        <v>0</v>
      </c>
      <c r="AC11" s="16">
        <v>11</v>
      </c>
      <c r="AD11" s="16">
        <v>1</v>
      </c>
      <c r="AE11" s="16">
        <v>46</v>
      </c>
      <c r="AF11" s="26">
        <v>0.54110000000000003</v>
      </c>
      <c r="AG11" s="65">
        <v>85</v>
      </c>
      <c r="AH11" s="9"/>
      <c r="AI11" s="9"/>
      <c r="AJ11" s="9"/>
      <c r="AK11" s="9"/>
      <c r="AL11" s="12"/>
      <c r="AM11" s="16">
        <v>5</v>
      </c>
      <c r="AN11" s="16">
        <v>0</v>
      </c>
      <c r="AO11" s="16">
        <v>5</v>
      </c>
      <c r="AP11" s="16">
        <v>0</v>
      </c>
      <c r="AQ11" s="16">
        <v>26</v>
      </c>
      <c r="AR11" s="44">
        <v>0.56520000000000004</v>
      </c>
      <c r="AS11" s="66">
        <v>46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27"/>
      <c r="K12" s="15"/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>
        <v>2009</v>
      </c>
      <c r="Y12" s="16" t="s">
        <v>13</v>
      </c>
      <c r="Z12" s="1" t="s">
        <v>16</v>
      </c>
      <c r="AA12" s="16">
        <v>13</v>
      </c>
      <c r="AB12" s="16">
        <v>0</v>
      </c>
      <c r="AC12" s="16">
        <v>12</v>
      </c>
      <c r="AD12" s="16">
        <v>5</v>
      </c>
      <c r="AE12" s="16">
        <v>49</v>
      </c>
      <c r="AF12" s="26">
        <v>0.61250000000000004</v>
      </c>
      <c r="AG12" s="65">
        <v>80</v>
      </c>
      <c r="AH12" s="9"/>
      <c r="AI12" s="9"/>
      <c r="AJ12" s="9"/>
      <c r="AK12" s="9"/>
      <c r="AL12" s="12"/>
      <c r="AM12" s="16">
        <v>8</v>
      </c>
      <c r="AN12" s="16">
        <v>0</v>
      </c>
      <c r="AO12" s="16">
        <v>6</v>
      </c>
      <c r="AP12" s="16">
        <v>3</v>
      </c>
      <c r="AQ12" s="16">
        <v>40</v>
      </c>
      <c r="AR12" s="44">
        <v>0.66659999999999997</v>
      </c>
      <c r="AS12" s="66">
        <v>60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/>
      <c r="C13" s="18"/>
      <c r="D13" s="1"/>
      <c r="E13" s="16"/>
      <c r="F13" s="16"/>
      <c r="G13" s="16"/>
      <c r="H13" s="17"/>
      <c r="I13" s="16"/>
      <c r="J13" s="27"/>
      <c r="K13" s="15"/>
      <c r="L13" s="42"/>
      <c r="M13" s="9"/>
      <c r="N13" s="9"/>
      <c r="O13" s="9"/>
      <c r="P13" s="12"/>
      <c r="Q13" s="16"/>
      <c r="R13" s="16"/>
      <c r="S13" s="17"/>
      <c r="T13" s="16"/>
      <c r="U13" s="16"/>
      <c r="V13" s="43"/>
      <c r="W13" s="15"/>
      <c r="X13" s="16">
        <v>2010</v>
      </c>
      <c r="Y13" s="16" t="s">
        <v>13</v>
      </c>
      <c r="Z13" s="1" t="s">
        <v>16</v>
      </c>
      <c r="AA13" s="16">
        <v>7</v>
      </c>
      <c r="AB13" s="16">
        <v>1</v>
      </c>
      <c r="AC13" s="16">
        <v>4</v>
      </c>
      <c r="AD13" s="16">
        <v>3</v>
      </c>
      <c r="AE13" s="16">
        <v>35</v>
      </c>
      <c r="AF13" s="26">
        <v>0.6603</v>
      </c>
      <c r="AG13" s="65">
        <v>53</v>
      </c>
      <c r="AH13" s="9"/>
      <c r="AI13" s="9"/>
      <c r="AJ13" s="9"/>
      <c r="AK13" s="9"/>
      <c r="AL13" s="12"/>
      <c r="AM13" s="16">
        <v>7</v>
      </c>
      <c r="AN13" s="16">
        <v>0</v>
      </c>
      <c r="AO13" s="16">
        <v>5</v>
      </c>
      <c r="AP13" s="16">
        <v>1</v>
      </c>
      <c r="AQ13" s="16">
        <v>28</v>
      </c>
      <c r="AR13" s="44">
        <v>0.52829999999999999</v>
      </c>
      <c r="AS13" s="66">
        <v>53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27"/>
      <c r="K14" s="15"/>
      <c r="L14" s="42"/>
      <c r="M14" s="9"/>
      <c r="N14" s="9"/>
      <c r="O14" s="9"/>
      <c r="P14" s="12"/>
      <c r="Q14" s="16"/>
      <c r="R14" s="16"/>
      <c r="S14" s="17"/>
      <c r="T14" s="16"/>
      <c r="U14" s="16"/>
      <c r="V14" s="43"/>
      <c r="W14" s="15"/>
      <c r="X14" s="16">
        <v>2011</v>
      </c>
      <c r="Y14" s="16" t="s">
        <v>17</v>
      </c>
      <c r="Z14" s="1" t="s">
        <v>41</v>
      </c>
      <c r="AA14" s="16">
        <v>14</v>
      </c>
      <c r="AB14" s="16">
        <v>0</v>
      </c>
      <c r="AC14" s="16">
        <v>9</v>
      </c>
      <c r="AD14" s="16">
        <v>5</v>
      </c>
      <c r="AE14" s="16">
        <v>61</v>
      </c>
      <c r="AF14" s="26">
        <v>0.61</v>
      </c>
      <c r="AG14" s="65">
        <v>100</v>
      </c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4"/>
      <c r="AS14" s="66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27"/>
      <c r="K15" s="15"/>
      <c r="L15" s="42"/>
      <c r="M15" s="9"/>
      <c r="N15" s="9"/>
      <c r="O15" s="9"/>
      <c r="P15" s="12"/>
      <c r="Q15" s="16"/>
      <c r="R15" s="16"/>
      <c r="S15" s="17"/>
      <c r="T15" s="16"/>
      <c r="U15" s="16"/>
      <c r="V15" s="43"/>
      <c r="W15" s="15"/>
      <c r="X15" s="16">
        <v>2013</v>
      </c>
      <c r="Y15" s="16" t="s">
        <v>12</v>
      </c>
      <c r="Z15" s="1" t="s">
        <v>19</v>
      </c>
      <c r="AA15" s="16">
        <v>15</v>
      </c>
      <c r="AB15" s="16">
        <v>1</v>
      </c>
      <c r="AC15" s="16">
        <v>18</v>
      </c>
      <c r="AD15" s="16">
        <v>10</v>
      </c>
      <c r="AE15" s="16">
        <v>70</v>
      </c>
      <c r="AF15" s="26">
        <v>0.67959999999999998</v>
      </c>
      <c r="AG15" s="65">
        <v>103</v>
      </c>
      <c r="AH15" s="9"/>
      <c r="AI15" s="9"/>
      <c r="AJ15" s="9"/>
      <c r="AK15" s="9"/>
      <c r="AL15" s="12"/>
      <c r="AM15" s="16"/>
      <c r="AN15" s="16"/>
      <c r="AO15" s="16"/>
      <c r="AP15" s="16"/>
      <c r="AQ15" s="16"/>
      <c r="AR15" s="44"/>
      <c r="AS15" s="66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27"/>
      <c r="K16" s="15"/>
      <c r="L16" s="42"/>
      <c r="M16" s="9"/>
      <c r="N16" s="9"/>
      <c r="O16" s="9"/>
      <c r="P16" s="12"/>
      <c r="Q16" s="16"/>
      <c r="R16" s="16"/>
      <c r="S16" s="17"/>
      <c r="T16" s="16"/>
      <c r="U16" s="16"/>
      <c r="V16" s="43"/>
      <c r="W16" s="15"/>
      <c r="X16" s="16">
        <v>2014</v>
      </c>
      <c r="Y16" s="16" t="s">
        <v>24</v>
      </c>
      <c r="Z16" s="1" t="s">
        <v>19</v>
      </c>
      <c r="AA16" s="16">
        <v>15</v>
      </c>
      <c r="AB16" s="16">
        <v>3</v>
      </c>
      <c r="AC16" s="16">
        <v>41</v>
      </c>
      <c r="AD16" s="16">
        <v>7</v>
      </c>
      <c r="AE16" s="16">
        <v>64</v>
      </c>
      <c r="AF16" s="26">
        <v>0.62739999999999996</v>
      </c>
      <c r="AG16" s="65">
        <v>102</v>
      </c>
      <c r="AH16" s="9" t="s">
        <v>42</v>
      </c>
      <c r="AI16" s="9"/>
      <c r="AJ16" s="9"/>
      <c r="AK16" s="9"/>
      <c r="AL16" s="12"/>
      <c r="AM16" s="16"/>
      <c r="AN16" s="16"/>
      <c r="AO16" s="16"/>
      <c r="AP16" s="16"/>
      <c r="AQ16" s="16"/>
      <c r="AR16" s="44"/>
      <c r="AS16" s="66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/>
      <c r="C17" s="18"/>
      <c r="D17" s="1"/>
      <c r="E17" s="16"/>
      <c r="F17" s="16"/>
      <c r="G17" s="16"/>
      <c r="H17" s="17"/>
      <c r="I17" s="16"/>
      <c r="J17" s="27"/>
      <c r="K17" s="15"/>
      <c r="L17" s="42"/>
      <c r="M17" s="9"/>
      <c r="N17" s="9"/>
      <c r="O17" s="9"/>
      <c r="P17" s="12"/>
      <c r="Q17" s="16"/>
      <c r="R17" s="16"/>
      <c r="S17" s="17"/>
      <c r="T17" s="16"/>
      <c r="U17" s="16"/>
      <c r="V17" s="43"/>
      <c r="W17" s="15"/>
      <c r="X17" s="16">
        <v>2015</v>
      </c>
      <c r="Y17" s="16" t="s">
        <v>12</v>
      </c>
      <c r="Z17" s="1" t="s">
        <v>19</v>
      </c>
      <c r="AA17" s="16">
        <v>16</v>
      </c>
      <c r="AB17" s="16">
        <v>2</v>
      </c>
      <c r="AC17" s="16">
        <v>51</v>
      </c>
      <c r="AD17" s="16">
        <v>11</v>
      </c>
      <c r="AE17" s="16">
        <v>83</v>
      </c>
      <c r="AF17" s="26">
        <v>0.59709999999999996</v>
      </c>
      <c r="AG17" s="65">
        <v>139</v>
      </c>
      <c r="AH17" s="16" t="s">
        <v>13</v>
      </c>
      <c r="AI17" s="9"/>
      <c r="AJ17" s="16" t="s">
        <v>13</v>
      </c>
      <c r="AK17" s="9" t="s">
        <v>22</v>
      </c>
      <c r="AL17" s="12"/>
      <c r="AM17" s="16"/>
      <c r="AN17" s="16"/>
      <c r="AO17" s="16"/>
      <c r="AP17" s="16"/>
      <c r="AQ17" s="16"/>
      <c r="AR17" s="44"/>
      <c r="AS17" s="66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8"/>
      <c r="D18" s="1"/>
      <c r="E18" s="16"/>
      <c r="F18" s="16"/>
      <c r="G18" s="16"/>
      <c r="H18" s="17"/>
      <c r="I18" s="16"/>
      <c r="J18" s="27"/>
      <c r="K18" s="15"/>
      <c r="L18" s="42"/>
      <c r="M18" s="9"/>
      <c r="N18" s="9"/>
      <c r="O18" s="9"/>
      <c r="P18" s="12"/>
      <c r="Q18" s="16"/>
      <c r="R18" s="16"/>
      <c r="S18" s="17"/>
      <c r="T18" s="16"/>
      <c r="U18" s="16"/>
      <c r="V18" s="43"/>
      <c r="W18" s="15"/>
      <c r="X18" s="16">
        <v>2016</v>
      </c>
      <c r="Y18" s="16" t="s">
        <v>13</v>
      </c>
      <c r="Z18" s="1" t="s">
        <v>20</v>
      </c>
      <c r="AA18" s="16">
        <v>14</v>
      </c>
      <c r="AB18" s="16">
        <v>1</v>
      </c>
      <c r="AC18" s="16">
        <v>39</v>
      </c>
      <c r="AD18" s="16">
        <v>7</v>
      </c>
      <c r="AE18" s="16">
        <v>52</v>
      </c>
      <c r="AF18" s="26">
        <v>0.50980000000000003</v>
      </c>
      <c r="AG18" s="65">
        <v>102</v>
      </c>
      <c r="AH18" s="9" t="s">
        <v>43</v>
      </c>
      <c r="AI18" s="9"/>
      <c r="AJ18" s="9"/>
      <c r="AK18" s="9"/>
      <c r="AL18" s="12"/>
      <c r="AM18" s="16">
        <v>6</v>
      </c>
      <c r="AN18" s="16">
        <v>1</v>
      </c>
      <c r="AO18" s="16">
        <v>10</v>
      </c>
      <c r="AP18" s="16">
        <v>2</v>
      </c>
      <c r="AQ18" s="16">
        <v>19</v>
      </c>
      <c r="AR18" s="44">
        <v>0.67849999999999999</v>
      </c>
      <c r="AS18" s="66">
        <v>28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/>
      <c r="C19" s="18"/>
      <c r="D19" s="1"/>
      <c r="E19" s="16"/>
      <c r="F19" s="16"/>
      <c r="G19" s="16"/>
      <c r="H19" s="17"/>
      <c r="I19" s="16"/>
      <c r="J19" s="27"/>
      <c r="K19" s="15"/>
      <c r="L19" s="42"/>
      <c r="M19" s="9"/>
      <c r="N19" s="9"/>
      <c r="O19" s="9"/>
      <c r="P19" s="12"/>
      <c r="Q19" s="16"/>
      <c r="R19" s="16"/>
      <c r="S19" s="17"/>
      <c r="T19" s="16"/>
      <c r="U19" s="16"/>
      <c r="V19" s="43"/>
      <c r="W19" s="15"/>
      <c r="X19" s="16"/>
      <c r="Y19" s="16"/>
      <c r="Z19" s="1"/>
      <c r="AA19" s="16"/>
      <c r="AB19" s="16"/>
      <c r="AC19" s="16"/>
      <c r="AD19" s="16"/>
      <c r="AE19" s="16"/>
      <c r="AF19" s="26"/>
      <c r="AG19" s="65"/>
      <c r="AH19" s="9"/>
      <c r="AI19" s="9"/>
      <c r="AJ19" s="9"/>
      <c r="AK19" s="9"/>
      <c r="AL19" s="12"/>
      <c r="AM19" s="16"/>
      <c r="AN19" s="16"/>
      <c r="AO19" s="16"/>
      <c r="AP19" s="16"/>
      <c r="AQ19" s="16"/>
      <c r="AR19" s="44"/>
      <c r="AS19" s="66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6"/>
      <c r="C20" s="18"/>
      <c r="D20" s="1"/>
      <c r="E20" s="16"/>
      <c r="F20" s="16"/>
      <c r="G20" s="16"/>
      <c r="H20" s="17"/>
      <c r="I20" s="16"/>
      <c r="J20" s="27"/>
      <c r="K20" s="15"/>
      <c r="L20" s="42"/>
      <c r="M20" s="9"/>
      <c r="N20" s="9"/>
      <c r="O20" s="9"/>
      <c r="P20" s="12"/>
      <c r="Q20" s="16"/>
      <c r="R20" s="16"/>
      <c r="S20" s="17"/>
      <c r="T20" s="16"/>
      <c r="U20" s="16"/>
      <c r="V20" s="43"/>
      <c r="W20" s="15"/>
      <c r="X20" s="16">
        <v>2018</v>
      </c>
      <c r="Y20" s="16" t="s">
        <v>44</v>
      </c>
      <c r="Z20" s="1" t="s">
        <v>19</v>
      </c>
      <c r="AA20" s="16">
        <v>15</v>
      </c>
      <c r="AB20" s="16">
        <v>4</v>
      </c>
      <c r="AC20" s="16">
        <v>26</v>
      </c>
      <c r="AD20" s="16">
        <v>17</v>
      </c>
      <c r="AE20" s="16">
        <v>81</v>
      </c>
      <c r="AF20" s="26">
        <v>0.64280000000000004</v>
      </c>
      <c r="AG20" s="65">
        <f>PRODUCT(AE20/AF20)</f>
        <v>126.01120099564405</v>
      </c>
      <c r="AH20" s="9"/>
      <c r="AI20" s="9"/>
      <c r="AJ20" s="9"/>
      <c r="AK20" s="9"/>
      <c r="AL20" s="12"/>
      <c r="AM20" s="1"/>
      <c r="AN20" s="1"/>
      <c r="AO20" s="1"/>
      <c r="AP20" s="1"/>
      <c r="AQ20" s="1"/>
      <c r="AR20" s="25"/>
      <c r="AS20" s="66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45" t="s">
        <v>35</v>
      </c>
      <c r="C21" s="7"/>
      <c r="D21" s="6"/>
      <c r="E21" s="46">
        <f>SUM(E4:E20)</f>
        <v>52</v>
      </c>
      <c r="F21" s="46">
        <f>SUM(F4:F20)</f>
        <v>0</v>
      </c>
      <c r="G21" s="46">
        <f>SUM(G4:G20)</f>
        <v>14</v>
      </c>
      <c r="H21" s="46">
        <f>SUM(H4:H20)</f>
        <v>13</v>
      </c>
      <c r="I21" s="46">
        <f>SUM(I4:I20)</f>
        <v>124</v>
      </c>
      <c r="J21" s="47">
        <f>PRODUCT(I21/K21)</f>
        <v>0.47692307692307695</v>
      </c>
      <c r="K21" s="28">
        <f>SUM(K4:K20)</f>
        <v>260</v>
      </c>
      <c r="L21" s="23"/>
      <c r="M21" s="36"/>
      <c r="N21" s="48"/>
      <c r="O21" s="49"/>
      <c r="P21" s="12"/>
      <c r="Q21" s="46">
        <f>SUM(Q4:Q20)</f>
        <v>2</v>
      </c>
      <c r="R21" s="46">
        <f>SUM(R4:R20)</f>
        <v>0</v>
      </c>
      <c r="S21" s="46">
        <f>SUM(S4:S20)</f>
        <v>0</v>
      </c>
      <c r="T21" s="46">
        <f>SUM(T4:T20)</f>
        <v>0</v>
      </c>
      <c r="U21" s="46">
        <f>SUM(U4:U20)</f>
        <v>6</v>
      </c>
      <c r="V21" s="47">
        <f>PRODUCT(U21/W21)</f>
        <v>0.5</v>
      </c>
      <c r="W21" s="28">
        <f>SUM(W4:W20)</f>
        <v>12</v>
      </c>
      <c r="X21" s="19" t="s">
        <v>35</v>
      </c>
      <c r="Y21" s="13"/>
      <c r="Z21" s="11"/>
      <c r="AA21" s="46">
        <f>SUM(AA4:AA20)</f>
        <v>167</v>
      </c>
      <c r="AB21" s="46">
        <f>SUM(AB4:AB20)</f>
        <v>14</v>
      </c>
      <c r="AC21" s="46">
        <f>SUM(AC4:AC20)</f>
        <v>234</v>
      </c>
      <c r="AD21" s="46">
        <f>SUM(AD4:AD20)</f>
        <v>86</v>
      </c>
      <c r="AE21" s="46">
        <f>SUM(AE4:AE20)</f>
        <v>675</v>
      </c>
      <c r="AF21" s="47">
        <f>PRODUCT(AE21/AG21)</f>
        <v>0.58899947872548386</v>
      </c>
      <c r="AG21" s="28">
        <f>SUM(AG4:AG20)</f>
        <v>1146.011200995644</v>
      </c>
      <c r="AH21" s="23"/>
      <c r="AI21" s="36"/>
      <c r="AJ21" s="48"/>
      <c r="AK21" s="49"/>
      <c r="AL21" s="12"/>
      <c r="AM21" s="46">
        <f>SUM(AM4:AM20)</f>
        <v>36</v>
      </c>
      <c r="AN21" s="46">
        <f>SUM(AN4:AN20)</f>
        <v>1</v>
      </c>
      <c r="AO21" s="46">
        <f>SUM(AO4:AO20)</f>
        <v>30</v>
      </c>
      <c r="AP21" s="46">
        <f>SUM(AP4:AP20)</f>
        <v>8</v>
      </c>
      <c r="AQ21" s="46">
        <f>SUM(AQ4:AQ20)</f>
        <v>142</v>
      </c>
      <c r="AR21" s="47">
        <f>PRODUCT(AQ21/AS21)</f>
        <v>0.57959183673469383</v>
      </c>
      <c r="AS21" s="41">
        <f>SUM(AS4:AS20)</f>
        <v>245</v>
      </c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15"/>
      <c r="L22" s="12"/>
      <c r="M22" s="12"/>
      <c r="N22" s="12"/>
      <c r="O22" s="12"/>
      <c r="P22" s="20"/>
      <c r="Q22" s="20"/>
      <c r="R22" s="22"/>
      <c r="S22" s="20"/>
      <c r="T22" s="20"/>
      <c r="U22" s="12"/>
      <c r="V22" s="12"/>
      <c r="W22" s="15"/>
      <c r="X22" s="20"/>
      <c r="Y22" s="20"/>
      <c r="Z22" s="20"/>
      <c r="AA22" s="20"/>
      <c r="AB22" s="20"/>
      <c r="AC22" s="20"/>
      <c r="AD22" s="20"/>
      <c r="AE22" s="20"/>
      <c r="AF22" s="21"/>
      <c r="AG22" s="15"/>
      <c r="AH22" s="12"/>
      <c r="AI22" s="12"/>
      <c r="AJ22" s="12"/>
      <c r="AK22" s="12"/>
      <c r="AL22" s="20"/>
      <c r="AM22" s="20"/>
      <c r="AN22" s="22"/>
      <c r="AO22" s="20"/>
      <c r="AP22" s="20"/>
      <c r="AQ22" s="12"/>
      <c r="AR22" s="12"/>
      <c r="AS22" s="15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0" t="s">
        <v>36</v>
      </c>
      <c r="C23" s="51"/>
      <c r="D23" s="52"/>
      <c r="E23" s="11" t="s">
        <v>2</v>
      </c>
      <c r="F23" s="9" t="s">
        <v>6</v>
      </c>
      <c r="G23" s="11" t="s">
        <v>4</v>
      </c>
      <c r="H23" s="9" t="s">
        <v>5</v>
      </c>
      <c r="I23" s="9" t="s">
        <v>8</v>
      </c>
      <c r="J23" s="9" t="s">
        <v>9</v>
      </c>
      <c r="K23" s="12"/>
      <c r="L23" s="9" t="s">
        <v>10</v>
      </c>
      <c r="M23" s="9" t="s">
        <v>11</v>
      </c>
      <c r="N23" s="9" t="s">
        <v>37</v>
      </c>
      <c r="O23" s="9" t="s">
        <v>38</v>
      </c>
      <c r="Q23" s="22"/>
      <c r="R23" s="22" t="s">
        <v>14</v>
      </c>
      <c r="S23" s="22"/>
      <c r="T23" s="20" t="s">
        <v>29</v>
      </c>
      <c r="U23" s="12"/>
      <c r="V23" s="15"/>
      <c r="W23" s="15"/>
      <c r="X23" s="53"/>
      <c r="Y23" s="53"/>
      <c r="Z23" s="53"/>
      <c r="AA23" s="53"/>
      <c r="AB23" s="53"/>
      <c r="AC23" s="22"/>
      <c r="AD23" s="22"/>
      <c r="AE23" s="22"/>
      <c r="AF23" s="20"/>
      <c r="AG23" s="20"/>
      <c r="AH23" s="20"/>
      <c r="AI23" s="20"/>
      <c r="AJ23" s="20"/>
      <c r="AK23" s="20"/>
      <c r="AM23" s="15"/>
      <c r="AN23" s="53"/>
      <c r="AO23" s="53"/>
      <c r="AP23" s="53"/>
      <c r="AQ23" s="53"/>
      <c r="AR23" s="53"/>
      <c r="AS23" s="53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24" t="s">
        <v>39</v>
      </c>
      <c r="C24" s="3"/>
      <c r="D24" s="25"/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5">
        <v>0</v>
      </c>
      <c r="K24" s="20">
        <v>0</v>
      </c>
      <c r="L24" s="56">
        <v>0</v>
      </c>
      <c r="M24" s="56">
        <v>0</v>
      </c>
      <c r="N24" s="56">
        <v>0</v>
      </c>
      <c r="O24" s="56">
        <v>0</v>
      </c>
      <c r="Q24" s="22"/>
      <c r="R24" s="22"/>
      <c r="S24" s="22"/>
      <c r="T24" s="20" t="s">
        <v>25</v>
      </c>
      <c r="U24" s="20"/>
      <c r="V24" s="20"/>
      <c r="W24" s="20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2"/>
      <c r="AO24" s="22"/>
      <c r="AP24" s="22"/>
      <c r="AQ24" s="22"/>
      <c r="AR24" s="22"/>
      <c r="AS24" s="22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57" t="s">
        <v>15</v>
      </c>
      <c r="C25" s="58"/>
      <c r="D25" s="59"/>
      <c r="E25" s="54">
        <f>PRODUCT(E21+Q21)</f>
        <v>54</v>
      </c>
      <c r="F25" s="54">
        <f>PRODUCT(F21+R21)</f>
        <v>0</v>
      </c>
      <c r="G25" s="54">
        <f>PRODUCT(G21+S21)</f>
        <v>14</v>
      </c>
      <c r="H25" s="54">
        <f>PRODUCT(H21+T21)</f>
        <v>13</v>
      </c>
      <c r="I25" s="54">
        <f>PRODUCT(I21+U21)</f>
        <v>130</v>
      </c>
      <c r="J25" s="55">
        <f>PRODUCT(I25/K25)</f>
        <v>0.47794117647058826</v>
      </c>
      <c r="K25" s="20">
        <f>PRODUCT(K21+W21)</f>
        <v>272</v>
      </c>
      <c r="L25" s="56">
        <f>PRODUCT((F25+G25)/E25)</f>
        <v>0.25925925925925924</v>
      </c>
      <c r="M25" s="56">
        <f>PRODUCT(H25/E25)</f>
        <v>0.24074074074074073</v>
      </c>
      <c r="N25" s="56">
        <f>PRODUCT((F25+G25+H25)/E25)</f>
        <v>0.5</v>
      </c>
      <c r="O25" s="56">
        <f>PRODUCT(I25/E25)</f>
        <v>2.4074074074074074</v>
      </c>
      <c r="Q25" s="22"/>
      <c r="R25" s="22"/>
      <c r="S25" s="22"/>
      <c r="T25" s="20" t="s">
        <v>26</v>
      </c>
      <c r="U25" s="20"/>
      <c r="V25" s="20"/>
      <c r="W25" s="20"/>
      <c r="X25" s="20"/>
      <c r="Y25" s="20"/>
      <c r="Z25" s="20"/>
      <c r="AA25" s="20"/>
      <c r="AB25" s="20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14" t="s">
        <v>32</v>
      </c>
      <c r="C26" s="60"/>
      <c r="D26" s="61"/>
      <c r="E26" s="54">
        <f>PRODUCT(AA21+AM21)</f>
        <v>203</v>
      </c>
      <c r="F26" s="54">
        <f>PRODUCT(AB21+AN21)</f>
        <v>15</v>
      </c>
      <c r="G26" s="54">
        <f>PRODUCT(AC21+AO21)</f>
        <v>264</v>
      </c>
      <c r="H26" s="54">
        <f>PRODUCT(AD21+AP21)</f>
        <v>94</v>
      </c>
      <c r="I26" s="54">
        <f>PRODUCT(AE21+AQ21)</f>
        <v>817</v>
      </c>
      <c r="J26" s="55">
        <f>PRODUCT(I26/K26)</f>
        <v>0.58734250264499377</v>
      </c>
      <c r="K26" s="12">
        <f>PRODUCT(AG21+AS21)</f>
        <v>1391.011200995644</v>
      </c>
      <c r="L26" s="56">
        <f>PRODUCT((F26+G26)/E26)</f>
        <v>1.374384236453202</v>
      </c>
      <c r="M26" s="56">
        <f>PRODUCT(H26/E26)</f>
        <v>0.46305418719211822</v>
      </c>
      <c r="N26" s="56">
        <f>PRODUCT((F26+G26+H26)/E26)</f>
        <v>1.8374384236453203</v>
      </c>
      <c r="O26" s="56">
        <f>PRODUCT(I26/E26)</f>
        <v>4.0246305418719208</v>
      </c>
      <c r="Q26" s="22"/>
      <c r="R26" s="22"/>
      <c r="S26" s="20"/>
      <c r="T26" s="20" t="s">
        <v>28</v>
      </c>
      <c r="U26" s="12"/>
      <c r="V26" s="12"/>
      <c r="W26" s="20"/>
      <c r="X26" s="20"/>
      <c r="Y26" s="20"/>
      <c r="Z26" s="20"/>
      <c r="AA26" s="20"/>
      <c r="AB26" s="20"/>
      <c r="AC26" s="22"/>
      <c r="AD26" s="22"/>
      <c r="AE26" s="22"/>
      <c r="AF26" s="22"/>
      <c r="AG26" s="22"/>
      <c r="AH26" s="22"/>
      <c r="AI26" s="22"/>
      <c r="AJ26" s="22"/>
      <c r="AK26" s="20"/>
      <c r="AL26" s="12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62" t="s">
        <v>35</v>
      </c>
      <c r="C27" s="63"/>
      <c r="D27" s="64"/>
      <c r="E27" s="54">
        <f>SUM(E24:E26)</f>
        <v>257</v>
      </c>
      <c r="F27" s="54">
        <f t="shared" ref="F27:I27" si="0">SUM(F24:F26)</f>
        <v>15</v>
      </c>
      <c r="G27" s="54">
        <f t="shared" si="0"/>
        <v>278</v>
      </c>
      <c r="H27" s="54">
        <f t="shared" si="0"/>
        <v>107</v>
      </c>
      <c r="I27" s="54">
        <f t="shared" si="0"/>
        <v>947</v>
      </c>
      <c r="J27" s="55">
        <f>PRODUCT(I27/K27)</f>
        <v>0.56944896067629103</v>
      </c>
      <c r="K27" s="20">
        <f>SUM(K24:K26)</f>
        <v>1663.011200995644</v>
      </c>
      <c r="L27" s="56">
        <f>PRODUCT((F27+G27)/E27)</f>
        <v>1.1400778210116731</v>
      </c>
      <c r="M27" s="56">
        <f>PRODUCT(H27/E27)</f>
        <v>0.41634241245136189</v>
      </c>
      <c r="N27" s="56">
        <f>PRODUCT((F27+G27+H27)/E27)</f>
        <v>1.556420233463035</v>
      </c>
      <c r="O27" s="56">
        <f>PRODUCT(I27/E27)</f>
        <v>3.6848249027237352</v>
      </c>
      <c r="Q27" s="12"/>
      <c r="R27" s="12"/>
      <c r="S27" s="1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12"/>
      <c r="F28" s="12"/>
      <c r="G28" s="12"/>
      <c r="H28" s="12"/>
      <c r="I28" s="12"/>
      <c r="J28" s="20"/>
      <c r="K28" s="20"/>
      <c r="L28" s="12"/>
      <c r="M28" s="12"/>
      <c r="N28" s="12"/>
      <c r="O28" s="12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  <c r="AL186" s="12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12"/>
      <c r="AL192" s="12"/>
    </row>
    <row r="193" spans="12:38" x14ac:dyDescent="0.25"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</row>
    <row r="194" spans="12:38" x14ac:dyDescent="0.25"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</row>
    <row r="195" spans="12:38" x14ac:dyDescent="0.25"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ht="14.25" x14ac:dyDescent="0.2">
      <c r="L222"/>
      <c r="M222"/>
      <c r="N222"/>
      <c r="O222"/>
      <c r="P2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ht="14.25" x14ac:dyDescent="0.2">
      <c r="L223"/>
      <c r="M223"/>
      <c r="N223"/>
      <c r="O223"/>
      <c r="P223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ht="14.25" x14ac:dyDescent="0.2">
      <c r="L224"/>
      <c r="M224"/>
      <c r="N224"/>
      <c r="O224"/>
      <c r="P224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2018-11-28T09:18:07Z</dcterms:modified>
</cp:coreProperties>
</file>