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2" i="1" l="1"/>
  <c r="O16" i="1" s="1"/>
  <c r="O19" i="1" s="1"/>
  <c r="AE12" i="1" l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H12" i="1"/>
  <c r="H16" i="1" s="1"/>
  <c r="G12" i="1"/>
  <c r="G16" i="1" s="1"/>
  <c r="G19" i="1" s="1"/>
  <c r="F12" i="1"/>
  <c r="E12" i="1"/>
  <c r="E16" i="1" s="1"/>
  <c r="E19" i="1" l="1"/>
  <c r="K17" i="1"/>
  <c r="H19" i="1"/>
  <c r="L17" i="1"/>
  <c r="M17" i="1"/>
  <c r="N17" i="1"/>
  <c r="I16" i="1"/>
  <c r="M16" i="1" s="1"/>
  <c r="N12" i="1"/>
  <c r="N16" i="1" s="1"/>
  <c r="F16" i="1"/>
  <c r="F19" i="1" s="1"/>
  <c r="K19" i="1" s="1"/>
  <c r="D13" i="1"/>
  <c r="I19" i="1"/>
  <c r="L16" i="1"/>
  <c r="L19" i="1"/>
  <c r="M19" i="1" l="1"/>
  <c r="N19" i="1"/>
  <c r="K16" i="1"/>
</calcChain>
</file>

<file path=xl/sharedStrings.xml><?xml version="1.0" encoding="utf-8"?>
<sst xmlns="http://schemas.openxmlformats.org/spreadsheetml/2006/main" count="88" uniqueCount="60">
  <si>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</si>
  <si>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</si>
  <si>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</si>
  <si>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</si>
  <si>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</si>
  <si>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</si>
  <si>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</si>
  <si>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</si>
  <si>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</si>
  <si>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</si>
  <si>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</si>
  <si>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</si>
  <si>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</si>
  <si>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</si>
  <si>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</si>
  <si>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</si>
  <si>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</si>
  <si>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</si>
  <si>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</si>
  <si>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</si>
  <si>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</si>
  <si>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</si>
  <si>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</si>
  <si>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</si>
  <si>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</si>
  <si>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</si>
  <si>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</si>
  <si>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</si>
  <si>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</si>
  <si>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</si>
  <si>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</si>
  <si>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</si>
  <si>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</si>
  <si>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</si>
  <si>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</si>
  <si>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</si>
  <si>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</si>
  <si>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</si>
  <si>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</si>
  <si>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Tahko</t>
  </si>
  <si>
    <t>ykköspesis</t>
  </si>
  <si>
    <t>10.</t>
  </si>
  <si>
    <t>09.05. 2018  Tahko - Pesäkarhut  0-2  (3-10, 0-3)</t>
  </si>
  <si>
    <t>17.  ottelu</t>
  </si>
  <si>
    <t>15.07. 2018  Tahko - SMJ  0-1  (2-2, 4-7)</t>
  </si>
  <si>
    <t>Oona Vahvelainen</t>
  </si>
  <si>
    <t>5.  ottelu</t>
  </si>
  <si>
    <t>27.05. 2018  SMJ - Tahko  1-0  (2-1, 1-1)</t>
  </si>
  <si>
    <t>Tahko = Hyvinkään Tahko  (1915),  kasvattajaseura</t>
  </si>
  <si>
    <t xml:space="preserve">Lyöty </t>
  </si>
  <si>
    <t xml:space="preserve">Tuotu </t>
  </si>
  <si>
    <t>19 v   9 kk 17 pv</t>
  </si>
  <si>
    <t>19 v 11 kk 23 pv</t>
  </si>
  <si>
    <t>19 v 10 kk   5 pv</t>
  </si>
  <si>
    <t>6.</t>
  </si>
  <si>
    <t>22.7.1998   Helsinki</t>
  </si>
  <si>
    <t>21.08. 2020  Tahko - Pesä Ysit  2-0  (11-0, 14-3)</t>
  </si>
  <si>
    <t>72.  ottelu</t>
  </si>
  <si>
    <t>22 v   0 kk 30 pv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</si>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</sst>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2.5703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45</v>
      </c>
      <c r="C1" s="2"/>
      <c r="D1" s="3"/>
      <c r="E1" s="4" t="s">
        <v>55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2013</v>
      </c>
      <c r="C4" s="62"/>
      <c r="D4" s="63" t="s">
        <v>39</v>
      </c>
      <c r="E4" s="62"/>
      <c r="F4" s="65" t="s">
        <v>38</v>
      </c>
      <c r="G4" s="62"/>
      <c r="H4" s="62"/>
      <c r="I4" s="62"/>
      <c r="J4" s="62"/>
      <c r="K4" s="62"/>
      <c r="L4" s="62"/>
      <c r="M4" s="62"/>
      <c r="N4" s="64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2">
        <v>2014</v>
      </c>
      <c r="C5" s="62"/>
      <c r="D5" s="63" t="s">
        <v>39</v>
      </c>
      <c r="E5" s="62"/>
      <c r="F5" s="65" t="s">
        <v>38</v>
      </c>
      <c r="G5" s="62"/>
      <c r="H5" s="62"/>
      <c r="I5" s="62"/>
      <c r="J5" s="62"/>
      <c r="K5" s="62"/>
      <c r="L5" s="62"/>
      <c r="M5" s="62"/>
      <c r="N5" s="64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6">
        <v>2015</v>
      </c>
      <c r="C6" s="66"/>
      <c r="D6" s="67" t="s">
        <v>39</v>
      </c>
      <c r="E6" s="66"/>
      <c r="F6" s="67" t="s">
        <v>40</v>
      </c>
      <c r="G6" s="69"/>
      <c r="H6" s="68"/>
      <c r="I6" s="66"/>
      <c r="J6" s="66"/>
      <c r="K6" s="66"/>
      <c r="L6" s="66"/>
      <c r="M6" s="66"/>
      <c r="N6" s="66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6">
        <v>2016</v>
      </c>
      <c r="C7" s="66"/>
      <c r="D7" s="67" t="s">
        <v>39</v>
      </c>
      <c r="E7" s="66"/>
      <c r="F7" s="67" t="s">
        <v>40</v>
      </c>
      <c r="G7" s="69"/>
      <c r="H7" s="68"/>
      <c r="I7" s="66"/>
      <c r="J7" s="66"/>
      <c r="K7" s="66"/>
      <c r="L7" s="66"/>
      <c r="M7" s="66"/>
      <c r="N7" s="66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6">
        <v>2017</v>
      </c>
      <c r="C8" s="66"/>
      <c r="D8" s="67" t="s">
        <v>39</v>
      </c>
      <c r="E8" s="66"/>
      <c r="F8" s="67" t="s">
        <v>40</v>
      </c>
      <c r="G8" s="69"/>
      <c r="H8" s="68"/>
      <c r="I8" s="66"/>
      <c r="J8" s="66"/>
      <c r="K8" s="66"/>
      <c r="L8" s="66"/>
      <c r="M8" s="66"/>
      <c r="N8" s="66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2018</v>
      </c>
      <c r="C9" s="26" t="s">
        <v>41</v>
      </c>
      <c r="D9" s="27" t="s">
        <v>39</v>
      </c>
      <c r="E9" s="26">
        <v>26</v>
      </c>
      <c r="F9" s="26">
        <v>0</v>
      </c>
      <c r="G9" s="26">
        <v>3</v>
      </c>
      <c r="H9" s="26">
        <v>4</v>
      </c>
      <c r="I9" s="26">
        <v>57</v>
      </c>
      <c r="J9" s="26">
        <v>39</v>
      </c>
      <c r="K9" s="26">
        <v>12</v>
      </c>
      <c r="L9" s="26">
        <v>3</v>
      </c>
      <c r="M9" s="26">
        <v>3</v>
      </c>
      <c r="N9" s="28">
        <v>0.44529999999999997</v>
      </c>
      <c r="O9" s="24">
        <v>128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2019</v>
      </c>
      <c r="C10" s="26" t="s">
        <v>54</v>
      </c>
      <c r="D10" s="27" t="s">
        <v>39</v>
      </c>
      <c r="E10" s="26">
        <v>24</v>
      </c>
      <c r="F10" s="26">
        <v>0</v>
      </c>
      <c r="G10" s="26">
        <v>9</v>
      </c>
      <c r="H10" s="26">
        <v>8</v>
      </c>
      <c r="I10" s="26">
        <v>49</v>
      </c>
      <c r="J10" s="26">
        <v>25</v>
      </c>
      <c r="K10" s="26">
        <v>9</v>
      </c>
      <c r="L10" s="26">
        <v>6</v>
      </c>
      <c r="M10" s="26">
        <v>9</v>
      </c>
      <c r="N10" s="28">
        <v>0.40163934426229508</v>
      </c>
      <c r="O10" s="24">
        <v>122</v>
      </c>
      <c r="P10" s="26">
        <v>3</v>
      </c>
      <c r="Q10" s="26">
        <v>0</v>
      </c>
      <c r="R10" s="26">
        <v>0</v>
      </c>
      <c r="S10" s="26">
        <v>2</v>
      </c>
      <c r="T10" s="26">
        <v>4</v>
      </c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2020</v>
      </c>
      <c r="C11" s="26" t="s">
        <v>59</v>
      </c>
      <c r="D11" s="27" t="s">
        <v>39</v>
      </c>
      <c r="E11" s="26">
        <v>20</v>
      </c>
      <c r="F11" s="26">
        <v>1</v>
      </c>
      <c r="G11" s="26">
        <v>9</v>
      </c>
      <c r="H11" s="26">
        <v>8</v>
      </c>
      <c r="I11" s="26">
        <v>42</v>
      </c>
      <c r="J11" s="26">
        <v>12</v>
      </c>
      <c r="K11" s="26">
        <v>8</v>
      </c>
      <c r="L11" s="26">
        <v>12</v>
      </c>
      <c r="M11" s="26">
        <v>10</v>
      </c>
      <c r="N11" s="28">
        <v>0.52500000000000002</v>
      </c>
      <c r="O11" s="24">
        <v>80</v>
      </c>
      <c r="P11" s="26">
        <v>2</v>
      </c>
      <c r="Q11" s="26">
        <v>0</v>
      </c>
      <c r="R11" s="26">
        <v>0</v>
      </c>
      <c r="S11" s="26">
        <v>1</v>
      </c>
      <c r="T11" s="26">
        <v>3</v>
      </c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70</v>
      </c>
      <c r="F12" s="18">
        <f t="shared" si="0"/>
        <v>1</v>
      </c>
      <c r="G12" s="18">
        <f t="shared" si="0"/>
        <v>21</v>
      </c>
      <c r="H12" s="18">
        <f t="shared" si="0"/>
        <v>20</v>
      </c>
      <c r="I12" s="18">
        <f t="shared" si="0"/>
        <v>148</v>
      </c>
      <c r="J12" s="18">
        <f t="shared" si="0"/>
        <v>76</v>
      </c>
      <c r="K12" s="18">
        <f t="shared" si="0"/>
        <v>29</v>
      </c>
      <c r="L12" s="18">
        <f t="shared" si="0"/>
        <v>21</v>
      </c>
      <c r="M12" s="18">
        <f t="shared" si="0"/>
        <v>22</v>
      </c>
      <c r="N12" s="30">
        <f>PRODUCT(I12/O12)</f>
        <v>0.44848484848484849</v>
      </c>
      <c r="O12" s="31">
        <f t="shared" ref="O12:AE12" si="1">SUM(O4:O11)</f>
        <v>330</v>
      </c>
      <c r="P12" s="18">
        <f t="shared" si="1"/>
        <v>5</v>
      </c>
      <c r="Q12" s="18">
        <f t="shared" si="1"/>
        <v>0</v>
      </c>
      <c r="R12" s="18">
        <f t="shared" si="1"/>
        <v>0</v>
      </c>
      <c r="S12" s="18">
        <f t="shared" si="1"/>
        <v>3</v>
      </c>
      <c r="T12" s="18">
        <f t="shared" si="1"/>
        <v>7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7" t="s">
        <v>2</v>
      </c>
      <c r="C13" s="32"/>
      <c r="D13" s="33">
        <f>SUM(F12:H12)+((I12-F12-G12)/3)+(E12/3)+(Z12*25)+(AA12*25)+(AB12*10)+(AC12*25)+(AD12*20)+(AE12*15)</f>
        <v>107.33333333333333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1"/>
      <c r="AC15" s="12"/>
      <c r="AD15" s="12"/>
      <c r="AE15" s="4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1"/>
      <c r="E16" s="26">
        <f>PRODUCT(E12)</f>
        <v>70</v>
      </c>
      <c r="F16" s="26">
        <f>PRODUCT(F12)</f>
        <v>1</v>
      </c>
      <c r="G16" s="26">
        <f>PRODUCT(G12)</f>
        <v>21</v>
      </c>
      <c r="H16" s="26">
        <f>PRODUCT(H12)</f>
        <v>20</v>
      </c>
      <c r="I16" s="26">
        <f>PRODUCT(I12)</f>
        <v>148</v>
      </c>
      <c r="J16" s="1"/>
      <c r="K16" s="42">
        <f>PRODUCT((F16+G16)/E16)</f>
        <v>0.31428571428571428</v>
      </c>
      <c r="L16" s="42">
        <f>PRODUCT(H16/E16)</f>
        <v>0.2857142857142857</v>
      </c>
      <c r="M16" s="42">
        <f>PRODUCT(I16/E16)</f>
        <v>2.1142857142857143</v>
      </c>
      <c r="N16" s="28">
        <f>PRODUCT(N12)</f>
        <v>0.44848484848484849</v>
      </c>
      <c r="O16" s="24">
        <f>PRODUCT(O12)</f>
        <v>330</v>
      </c>
      <c r="P16" s="70" t="s">
        <v>33</v>
      </c>
      <c r="Q16" s="71"/>
      <c r="R16" s="72" t="s">
        <v>42</v>
      </c>
      <c r="S16" s="72"/>
      <c r="T16" s="72"/>
      <c r="U16" s="72"/>
      <c r="V16" s="72"/>
      <c r="W16" s="72"/>
      <c r="X16" s="72"/>
      <c r="Y16" s="72"/>
      <c r="Z16" s="72"/>
      <c r="AA16" s="73" t="s">
        <v>36</v>
      </c>
      <c r="AB16" s="73"/>
      <c r="AC16" s="74" t="s">
        <v>51</v>
      </c>
      <c r="AD16" s="73"/>
      <c r="AE16" s="75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3" t="s">
        <v>18</v>
      </c>
      <c r="C17" s="44"/>
      <c r="D17" s="45"/>
      <c r="E17" s="26">
        <f>PRODUCT(P12)</f>
        <v>5</v>
      </c>
      <c r="F17" s="26">
        <f>PRODUCT(Q12)</f>
        <v>0</v>
      </c>
      <c r="G17" s="26">
        <f>PRODUCT(R12)</f>
        <v>0</v>
      </c>
      <c r="H17" s="26">
        <f>PRODUCT(S12)</f>
        <v>3</v>
      </c>
      <c r="I17" s="26">
        <f>PRODUCT(T12)</f>
        <v>7</v>
      </c>
      <c r="J17" s="1"/>
      <c r="K17" s="42">
        <f>PRODUCT((F17+G17)/E17)</f>
        <v>0</v>
      </c>
      <c r="L17" s="42">
        <f>PRODUCT(H17/E17)</f>
        <v>0.6</v>
      </c>
      <c r="M17" s="42">
        <f>PRODUCT(I17/E17)</f>
        <v>1.4</v>
      </c>
      <c r="N17" s="28">
        <f>PRODUCT(I17/O17)</f>
        <v>0.36842105263157893</v>
      </c>
      <c r="O17" s="46">
        <v>19</v>
      </c>
      <c r="P17" s="76" t="s">
        <v>49</v>
      </c>
      <c r="Q17" s="77"/>
      <c r="R17" s="78" t="s">
        <v>44</v>
      </c>
      <c r="S17" s="78"/>
      <c r="T17" s="78"/>
      <c r="U17" s="78"/>
      <c r="V17" s="78"/>
      <c r="W17" s="78"/>
      <c r="X17" s="78"/>
      <c r="Y17" s="78"/>
      <c r="Z17" s="78"/>
      <c r="AA17" s="79" t="s">
        <v>43</v>
      </c>
      <c r="AB17" s="79"/>
      <c r="AC17" s="80" t="s">
        <v>52</v>
      </c>
      <c r="AD17" s="79"/>
      <c r="AE17" s="8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7" t="s">
        <v>19</v>
      </c>
      <c r="C18" s="48"/>
      <c r="D18" s="49"/>
      <c r="E18" s="29"/>
      <c r="F18" s="29"/>
      <c r="G18" s="29"/>
      <c r="H18" s="29"/>
      <c r="I18" s="29"/>
      <c r="J18" s="1"/>
      <c r="K18" s="50"/>
      <c r="L18" s="50"/>
      <c r="M18" s="50"/>
      <c r="N18" s="51"/>
      <c r="O18" s="24">
        <v>0</v>
      </c>
      <c r="P18" s="76" t="s">
        <v>50</v>
      </c>
      <c r="Q18" s="77"/>
      <c r="R18" s="78" t="s">
        <v>47</v>
      </c>
      <c r="S18" s="78"/>
      <c r="T18" s="78"/>
      <c r="U18" s="78"/>
      <c r="V18" s="78"/>
      <c r="W18" s="78"/>
      <c r="X18" s="78"/>
      <c r="Y18" s="78"/>
      <c r="Z18" s="78"/>
      <c r="AA18" s="79" t="s">
        <v>46</v>
      </c>
      <c r="AB18" s="79"/>
      <c r="AC18" s="80" t="s">
        <v>53</v>
      </c>
      <c r="AD18" s="79"/>
      <c r="AE18" s="8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2" t="s">
        <v>20</v>
      </c>
      <c r="C19" s="53"/>
      <c r="D19" s="54"/>
      <c r="E19" s="18">
        <f>SUM(E16:E18)</f>
        <v>75</v>
      </c>
      <c r="F19" s="18">
        <f>SUM(F16:F18)</f>
        <v>1</v>
      </c>
      <c r="G19" s="18">
        <f>SUM(G16:G18)</f>
        <v>21</v>
      </c>
      <c r="H19" s="18">
        <f>SUM(H16:H18)</f>
        <v>23</v>
      </c>
      <c r="I19" s="18">
        <f>SUM(I16:I18)</f>
        <v>155</v>
      </c>
      <c r="J19" s="1"/>
      <c r="K19" s="55">
        <f>PRODUCT((F19+G19)/E19)</f>
        <v>0.29333333333333333</v>
      </c>
      <c r="L19" s="55">
        <f>PRODUCT(H19/E19)</f>
        <v>0.30666666666666664</v>
      </c>
      <c r="M19" s="55">
        <f>PRODUCT(I19/E19)</f>
        <v>2.0666666666666669</v>
      </c>
      <c r="N19" s="30">
        <f>PRODUCT(I19/O19)</f>
        <v>0.44412607449856734</v>
      </c>
      <c r="O19" s="24">
        <f>SUM(O16:O18)</f>
        <v>349</v>
      </c>
      <c r="P19" s="82" t="s">
        <v>34</v>
      </c>
      <c r="Q19" s="83"/>
      <c r="R19" s="84" t="s">
        <v>56</v>
      </c>
      <c r="S19" s="84"/>
      <c r="T19" s="84"/>
      <c r="U19" s="84"/>
      <c r="V19" s="84"/>
      <c r="W19" s="84"/>
      <c r="X19" s="84"/>
      <c r="Y19" s="84"/>
      <c r="Z19" s="84"/>
      <c r="AA19" s="85" t="s">
        <v>57</v>
      </c>
      <c r="AB19" s="84"/>
      <c r="AC19" s="87" t="s">
        <v>58</v>
      </c>
      <c r="AD19" s="85"/>
      <c r="AE19" s="86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56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37</v>
      </c>
      <c r="C21" s="1"/>
      <c r="D21" s="1" t="s">
        <v>48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6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56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56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56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56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8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7"/>
      <c r="N26" s="57"/>
      <c r="O26" s="24"/>
      <c r="P26" s="1"/>
      <c r="Q26" s="37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6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6"/>
      <c r="W28" s="1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56"/>
      <c r="W29" s="1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56"/>
      <c r="W30" s="1"/>
      <c r="X30" s="24"/>
      <c r="Y30" s="24"/>
      <c r="Z30" s="24"/>
      <c r="AA30" s="24"/>
      <c r="AB30" s="24"/>
      <c r="AC30" s="24"/>
      <c r="AD30" s="24"/>
      <c r="AE30" s="24"/>
      <c r="AF30" s="8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1"/>
      <c r="Q31" s="37"/>
      <c r="R31" s="1"/>
      <c r="S31" s="1"/>
      <c r="T31" s="24"/>
      <c r="U31" s="24"/>
      <c r="V31" s="56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7"/>
      <c r="N32" s="34"/>
      <c r="O32" s="24"/>
      <c r="P32" s="1"/>
      <c r="Q32" s="37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8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7"/>
      <c r="N33" s="57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56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56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56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56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5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5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5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5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5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5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5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5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5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5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5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5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5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5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5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5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5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37"/>
      <c r="R68" s="1"/>
      <c r="S68" s="1"/>
      <c r="T68" s="24"/>
      <c r="U68" s="24"/>
      <c r="V68" s="56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37"/>
      <c r="R69" s="1"/>
      <c r="S69" s="1"/>
      <c r="T69" s="24"/>
      <c r="U69" s="24"/>
      <c r="V69" s="56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</sheetData>
  <sortState ref="B10:AE12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2020-09-09T12:57:14Z</dcterms:modified>
</cp:coreProperties>
</file>