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78" i="1" l="1"/>
  <c r="AM78" i="1"/>
  <c r="AL78" i="1"/>
  <c r="AN76" i="1"/>
  <c r="AM76" i="1"/>
  <c r="AN73" i="1"/>
  <c r="AM73" i="1"/>
  <c r="AM56" i="1"/>
  <c r="AM51" i="1"/>
  <c r="AN45" i="1"/>
  <c r="AM45" i="1"/>
  <c r="AL45" i="1"/>
  <c r="AP42" i="1" s="1"/>
  <c r="AN43" i="1"/>
  <c r="AL55" i="1" s="1"/>
  <c r="AN55" i="1" s="1"/>
  <c r="AM43" i="1"/>
  <c r="AL50" i="1" s="1"/>
  <c r="AN50" i="1" s="1"/>
  <c r="AN40" i="1"/>
  <c r="AL54" i="1" s="1"/>
  <c r="AN54" i="1" s="1"/>
  <c r="AM40" i="1"/>
  <c r="AL49" i="1" s="1"/>
  <c r="AN49" i="1" s="1"/>
  <c r="AP39" i="1"/>
  <c r="AP72" i="1" l="1"/>
  <c r="AM46" i="1"/>
  <c r="AL51" i="1" s="1"/>
  <c r="AN51" i="1" s="1"/>
  <c r="AM79" i="1"/>
  <c r="AN79" i="1"/>
  <c r="AN46" i="1"/>
  <c r="AL56" i="1" s="1"/>
  <c r="AN56" i="1" s="1"/>
  <c r="K82" i="1" l="1"/>
  <c r="J82" i="1"/>
  <c r="I82" i="1"/>
  <c r="H82" i="1"/>
  <c r="K81" i="1"/>
  <c r="J81" i="1"/>
  <c r="I81" i="1"/>
  <c r="H81" i="1"/>
  <c r="K80" i="1"/>
  <c r="J80" i="1"/>
  <c r="I80" i="1"/>
  <c r="H80" i="1"/>
  <c r="K77" i="1"/>
  <c r="J77" i="1"/>
  <c r="I77" i="1"/>
  <c r="H77" i="1"/>
  <c r="K72" i="1"/>
  <c r="J72" i="1"/>
  <c r="I72" i="1"/>
  <c r="H72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3" i="1"/>
  <c r="J53" i="1"/>
  <c r="I53" i="1"/>
  <c r="H53" i="1"/>
  <c r="K52" i="1"/>
  <c r="J52" i="1"/>
  <c r="I52" i="1"/>
  <c r="H52" i="1"/>
  <c r="K48" i="1"/>
  <c r="J48" i="1"/>
  <c r="I48" i="1"/>
  <c r="H48" i="1"/>
  <c r="K47" i="1"/>
  <c r="J47" i="1"/>
  <c r="I47" i="1"/>
  <c r="H47" i="1"/>
  <c r="K46" i="1"/>
  <c r="J46" i="1"/>
  <c r="I46" i="1"/>
  <c r="H46" i="1"/>
  <c r="K44" i="1"/>
  <c r="J44" i="1"/>
  <c r="I44" i="1"/>
  <c r="H44" i="1"/>
  <c r="K43" i="1"/>
  <c r="J43" i="1"/>
  <c r="I43" i="1"/>
  <c r="H43" i="1"/>
  <c r="K42" i="1"/>
  <c r="J42" i="1"/>
  <c r="I42" i="1"/>
  <c r="H42" i="1"/>
  <c r="J40" i="1"/>
  <c r="I40" i="1"/>
  <c r="H40" i="1"/>
  <c r="J39" i="1"/>
  <c r="I39" i="1"/>
  <c r="H39" i="1"/>
  <c r="J41" i="1"/>
  <c r="I41" i="1"/>
  <c r="H41" i="1"/>
  <c r="N13" i="4" l="1"/>
  <c r="M13" i="4"/>
  <c r="L13" i="4"/>
  <c r="K15" i="4"/>
  <c r="H15" i="4"/>
  <c r="F15" i="4"/>
  <c r="K13" i="4"/>
  <c r="K16" i="4" s="1"/>
  <c r="AS10" i="4"/>
  <c r="AQ10" i="4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H16" i="4" s="1"/>
  <c r="G10" i="4"/>
  <c r="G14" i="4" s="1"/>
  <c r="G16" i="4" s="1"/>
  <c r="F10" i="4"/>
  <c r="F14" i="4" s="1"/>
  <c r="E10" i="4"/>
  <c r="E14" i="4" s="1"/>
  <c r="E16" i="4" s="1"/>
  <c r="I16" i="4" l="1"/>
  <c r="O14" i="4"/>
  <c r="M16" i="4"/>
  <c r="N14" i="4"/>
  <c r="M14" i="4"/>
  <c r="F16" i="4"/>
  <c r="L14" i="4"/>
  <c r="N16" i="4" l="1"/>
  <c r="L16" i="4"/>
  <c r="P6" i="3" l="1"/>
  <c r="O6" i="3"/>
  <c r="M6" i="3"/>
  <c r="I6" i="3"/>
  <c r="O12" i="3"/>
  <c r="M12" i="3"/>
  <c r="G12" i="3"/>
  <c r="O33" i="1" l="1"/>
</calcChain>
</file>

<file path=xl/sharedStrings.xml><?xml version="1.0" encoding="utf-8"?>
<sst xmlns="http://schemas.openxmlformats.org/spreadsheetml/2006/main" count="655" uniqueCount="328">
  <si>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</si>
  <si>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</si>
  <si>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</si>
  <si>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</si>
  <si>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</si>
  <si>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</si>
  <si>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</si>
  <si>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</si>
  <si>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</si>
  <si>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</si>
  <si>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</si>
  <si>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</si>
  <si>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</si>
  <si>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</si>
  <si>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</si>
  <si>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</si>
  <si>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</si>
  <si>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</si>
  <si>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</si>
  <si>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</si>
  <si>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</si>
  <si>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</si>
  <si>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</si>
  <si>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</si>
  <si>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</si>
  <si>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</si>
  <si>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</si>
  <si>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</si>
  <si>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</si>
  <si>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</si>
  <si>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</si>
  <si>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</si>
  <si>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</si>
  <si>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</si>
  <si>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</si>
  <si>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</si>
  <si>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</si>
  <si>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</si>
  <si>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</si>
  <si>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</si>
  <si>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</si>
  <si>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</si>
  <si>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</si>
  <si>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</si>
  <si>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</si>
  <si>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</si>
  <si>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</si>
  <si>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</si>
  <si>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</si>
  <si>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</si>
  <si>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</si>
  <si>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</si>
  <si>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</si>
  <si>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</si>
  <si>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</si>
  <si>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</si>
  <si>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</si>
  <si>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</si>
  <si>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</si>
  <si>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Seurat</t>
  </si>
  <si>
    <t>3.</t>
  </si>
  <si>
    <t>1.</t>
  </si>
  <si>
    <t>4.</t>
  </si>
  <si>
    <t>6.</t>
  </si>
  <si>
    <t>7.</t>
  </si>
  <si>
    <t>jok</t>
  </si>
  <si>
    <t>8.</t>
  </si>
  <si>
    <t>11.</t>
  </si>
  <si>
    <t>0/0</t>
  </si>
  <si>
    <t>0/4</t>
  </si>
  <si>
    <t>12.</t>
  </si>
  <si>
    <t xml:space="preserve">      Mitalit</t>
  </si>
  <si>
    <t>Ari Uusitalo</t>
  </si>
  <si>
    <t>1.2.1957   Vimpeli</t>
  </si>
  <si>
    <t>ViVe</t>
  </si>
  <si>
    <t>2.</t>
  </si>
  <si>
    <t>----</t>
  </si>
  <si>
    <t>10.</t>
  </si>
  <si>
    <t>suomensarja</t>
  </si>
  <si>
    <t>SMJ</t>
  </si>
  <si>
    <t>9.</t>
  </si>
  <si>
    <t>ykkössarja</t>
  </si>
  <si>
    <t>5.</t>
  </si>
  <si>
    <t>SMJ = Seinäjoen Maila-Jussit  (1932)</t>
  </si>
  <si>
    <t>07.08. 1974  AA - ViVe  8-11</t>
  </si>
  <si>
    <t>25.08. 1974  PuMu - ViVe  10-12</t>
  </si>
  <si>
    <t>3.  ottelu</t>
  </si>
  <si>
    <t xml:space="preserve">  17 v   6 kk   6 pv</t>
  </si>
  <si>
    <t xml:space="preserve">  17 v   6 kk 24 pv</t>
  </si>
  <si>
    <t>A-POJAT</t>
  </si>
  <si>
    <t>23.08. 1975  Ikaalinen</t>
  </si>
  <si>
    <t xml:space="preserve">  8-6</t>
  </si>
  <si>
    <t>Länsi</t>
  </si>
  <si>
    <t>3k</t>
  </si>
  <si>
    <t>Tero Rancken</t>
  </si>
  <si>
    <t>04.08. 1976  Seinäjoki</t>
  </si>
  <si>
    <t xml:space="preserve">  9-2</t>
  </si>
  <si>
    <t>2k</t>
  </si>
  <si>
    <t>II p</t>
  </si>
  <si>
    <t xml:space="preserve"> LIITTO - LEHDISTÖ - KORTTI</t>
  </si>
  <si>
    <t>MIEHET</t>
  </si>
  <si>
    <t xml:space="preserve">  Tulos</t>
  </si>
  <si>
    <t xml:space="preserve">  KL-%</t>
  </si>
  <si>
    <t>29.05. 1991  Haaparanta</t>
  </si>
  <si>
    <t xml:space="preserve">  7-6</t>
  </si>
  <si>
    <t>Liitto</t>
  </si>
  <si>
    <t>Mikko Vitikainen</t>
  </si>
  <si>
    <t>26.05. 1992  Juva</t>
  </si>
  <si>
    <t xml:space="preserve">  3-11</t>
  </si>
  <si>
    <t>Lehdistö</t>
  </si>
  <si>
    <t>Aki Pöntinen</t>
  </si>
  <si>
    <t>Ikä ensimmäisessä ottelussa</t>
  </si>
  <si>
    <t>24 v  3 kk  28 pv</t>
  </si>
  <si>
    <t>1-1-0</t>
  </si>
  <si>
    <t>0-0-1</t>
  </si>
  <si>
    <t>Lyöjätilasto</t>
  </si>
  <si>
    <t>Mitalisarja  2.</t>
  </si>
  <si>
    <t>6-10  Tahko</t>
  </si>
  <si>
    <t>1-2  KaMa</t>
  </si>
  <si>
    <t>1-2  Tahko</t>
  </si>
  <si>
    <t>0-2  SoJy</t>
  </si>
  <si>
    <t>Cup</t>
  </si>
  <si>
    <t>0/1</t>
  </si>
  <si>
    <t/>
  </si>
  <si>
    <t xml:space="preserve">      Runkosarja TOP-30</t>
  </si>
  <si>
    <t>22.</t>
  </si>
  <si>
    <t>29.</t>
  </si>
  <si>
    <t>24.</t>
  </si>
  <si>
    <t>23.</t>
  </si>
  <si>
    <t>17.</t>
  </si>
  <si>
    <t>18.</t>
  </si>
  <si>
    <t>28.</t>
  </si>
  <si>
    <t>Ylempi loppusarja TOP-10</t>
  </si>
  <si>
    <t xml:space="preserve"> Vuoden jokeri  1987     &lt;&gt;     Lyöjäkuningas  1991</t>
  </si>
  <si>
    <t>Paras sija  6.</t>
  </si>
  <si>
    <t>ViVe = Vimpelin Veto  (1934),  kasvattajaseura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</si>
  <si>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</si>
  <si>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</si>
  <si>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</si>
  <si>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</si>
  <si>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</si>
  <si>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</si>
  <si>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</si>
  <si>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</si>
  <si>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</si>
  <si>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</si>
  <si>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</si>
  <si>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</si>
  <si>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</si>
  <si>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</si>
  <si>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</si>
  <si>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1945 - 1975</t>
  </si>
  <si>
    <t xml:space="preserve"> Ottelutilasto</t>
  </si>
  <si>
    <t xml:space="preserve"> 1945 - 1976</t>
  </si>
  <si>
    <t xml:space="preserve"> 200</t>
  </si>
  <si>
    <t xml:space="preserve"> 1945 - 1977</t>
  </si>
  <si>
    <t xml:space="preserve"> 300</t>
  </si>
  <si>
    <t xml:space="preserve"> 1945 - 1978</t>
  </si>
  <si>
    <t>84.</t>
  </si>
  <si>
    <t xml:space="preserve"> 1945 - 1979</t>
  </si>
  <si>
    <t xml:space="preserve"> 1945 - 1980</t>
  </si>
  <si>
    <t>132.</t>
  </si>
  <si>
    <t>34.</t>
  </si>
  <si>
    <t xml:space="preserve"> 1945 - 1981</t>
  </si>
  <si>
    <t xml:space="preserve"> 1945 - 1982</t>
  </si>
  <si>
    <t>41.</t>
  </si>
  <si>
    <t xml:space="preserve"> 1945 - 1983</t>
  </si>
  <si>
    <t>68.</t>
  </si>
  <si>
    <t xml:space="preserve"> 1945 - 1984</t>
  </si>
  <si>
    <t>102.</t>
  </si>
  <si>
    <t xml:space="preserve"> 1945 - 1985</t>
  </si>
  <si>
    <t>74.</t>
  </si>
  <si>
    <t>146.</t>
  </si>
  <si>
    <t>36.</t>
  </si>
  <si>
    <t xml:space="preserve"> 1945 - 1986</t>
  </si>
  <si>
    <t xml:space="preserve"> 1945 - 1987</t>
  </si>
  <si>
    <t>120.</t>
  </si>
  <si>
    <t xml:space="preserve"> Lyöjätilasto</t>
  </si>
  <si>
    <t xml:space="preserve"> 1945 - 1988</t>
  </si>
  <si>
    <t>104.</t>
  </si>
  <si>
    <t xml:space="preserve"> 1945 - 1989</t>
  </si>
  <si>
    <t>21.</t>
  </si>
  <si>
    <t xml:space="preserve"> 1945 - 1990</t>
  </si>
  <si>
    <t>78.</t>
  </si>
  <si>
    <t xml:space="preserve"> 1945 - 1991</t>
  </si>
  <si>
    <t xml:space="preserve"> 1945 - 1992</t>
  </si>
  <si>
    <t xml:space="preserve"> 1945 - 1993</t>
  </si>
  <si>
    <t xml:space="preserve"> PLAY OFF,  KA / OTT</t>
  </si>
  <si>
    <t xml:space="preserve"> PLAY OFF, TASASATASET,  ka. / peli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</si>
  <si>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</si>
  <si>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</si>
  <si>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</si>
  <si>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</si>
  <si>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</si>
  <si>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</si>
  <si>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</si>
  <si>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</si>
  <si>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</si>
  <si>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</si>
  <si>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</si>
  <si>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</si>
  <si>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1945 - 1974</t>
  </si>
  <si>
    <t>46.   17.06. 1990  ViVe - SiiPe  8-4</t>
  </si>
  <si>
    <t>180. ottelu</t>
  </si>
  <si>
    <t>269. ottelu</t>
  </si>
  <si>
    <t>76.   10.07. 1988  ViVe - Tahko  8-16</t>
  </si>
  <si>
    <t>31 v   5 kk   9 pv</t>
  </si>
  <si>
    <t>21.   15.07. 1993  Lippo - ViVe  10-4</t>
  </si>
  <si>
    <t>36 v   5 kk 14 pv</t>
  </si>
  <si>
    <t xml:space="preserve">  8.   07.06. 1992  ViVe - LP  7-3</t>
  </si>
  <si>
    <t>530.</t>
  </si>
  <si>
    <t>424.</t>
  </si>
  <si>
    <t>377.</t>
  </si>
  <si>
    <t>285.</t>
  </si>
  <si>
    <t>229.</t>
  </si>
  <si>
    <t>180.</t>
  </si>
  <si>
    <t>186.</t>
  </si>
  <si>
    <t>138.</t>
  </si>
  <si>
    <t>88.</t>
  </si>
  <si>
    <t>90.</t>
  </si>
  <si>
    <t>97.</t>
  </si>
  <si>
    <t>100.</t>
  </si>
  <si>
    <t>105.</t>
  </si>
  <si>
    <t>58.</t>
  </si>
  <si>
    <t>60.</t>
  </si>
  <si>
    <t>770.</t>
  </si>
  <si>
    <t>491.</t>
  </si>
  <si>
    <t>379.</t>
  </si>
  <si>
    <t>301.</t>
  </si>
  <si>
    <t>223.</t>
  </si>
  <si>
    <t>183.</t>
  </si>
  <si>
    <t>193.</t>
  </si>
  <si>
    <t>149.</t>
  </si>
  <si>
    <t>114.</t>
  </si>
  <si>
    <t>109.</t>
  </si>
  <si>
    <t>115.</t>
  </si>
  <si>
    <t>121.</t>
  </si>
  <si>
    <t>124.</t>
  </si>
  <si>
    <t>92.</t>
  </si>
  <si>
    <t>72.</t>
  </si>
  <si>
    <t>75.</t>
  </si>
  <si>
    <t>38.</t>
  </si>
  <si>
    <t>25.</t>
  </si>
  <si>
    <t>48.</t>
  </si>
  <si>
    <t>40.</t>
  </si>
  <si>
    <t>47.</t>
  </si>
  <si>
    <t>55.</t>
  </si>
  <si>
    <t>63.</t>
  </si>
  <si>
    <t>82.</t>
  </si>
  <si>
    <t>87.</t>
  </si>
  <si>
    <t>77.</t>
  </si>
  <si>
    <t>73.</t>
  </si>
  <si>
    <t>647.</t>
  </si>
  <si>
    <t>386.</t>
  </si>
  <si>
    <t>337.</t>
  </si>
  <si>
    <t>308.</t>
  </si>
  <si>
    <t>235.</t>
  </si>
  <si>
    <t>196.</t>
  </si>
  <si>
    <t>201.</t>
  </si>
  <si>
    <t>173.</t>
  </si>
  <si>
    <t>154.</t>
  </si>
  <si>
    <t>162.</t>
  </si>
  <si>
    <t>167.</t>
  </si>
  <si>
    <t>174.</t>
  </si>
  <si>
    <t>171.</t>
  </si>
  <si>
    <t>177.</t>
  </si>
  <si>
    <t>184.</t>
  </si>
  <si>
    <t>190.</t>
  </si>
  <si>
    <t>192.</t>
  </si>
  <si>
    <t>194.</t>
  </si>
  <si>
    <t>603.</t>
  </si>
  <si>
    <t>409.</t>
  </si>
  <si>
    <t>356.</t>
  </si>
  <si>
    <t>305.</t>
  </si>
  <si>
    <t>227.</t>
  </si>
  <si>
    <t>155.</t>
  </si>
  <si>
    <t>118.</t>
  </si>
  <si>
    <t>123.</t>
  </si>
  <si>
    <t>137.</t>
  </si>
  <si>
    <t>141.</t>
  </si>
  <si>
    <t>112.</t>
  </si>
  <si>
    <t>99.</t>
  </si>
  <si>
    <t>85.</t>
  </si>
  <si>
    <t>50.</t>
  </si>
  <si>
    <t>62.</t>
  </si>
  <si>
    <t>79.</t>
  </si>
  <si>
    <t>61.</t>
  </si>
  <si>
    <t>31.</t>
  </si>
  <si>
    <t>57.</t>
  </si>
  <si>
    <t>110.</t>
  </si>
  <si>
    <t>143.</t>
  </si>
  <si>
    <t>159.</t>
  </si>
  <si>
    <t>125.</t>
  </si>
  <si>
    <t>130.</t>
  </si>
  <si>
    <t>54.</t>
  </si>
  <si>
    <t>80.</t>
  </si>
  <si>
    <t>129.</t>
  </si>
  <si>
    <t>65.</t>
  </si>
  <si>
    <t>66.</t>
  </si>
  <si>
    <t>96.</t>
  </si>
  <si>
    <t>111.</t>
  </si>
  <si>
    <t>44.</t>
  </si>
  <si>
    <t>53.</t>
  </si>
  <si>
    <t>67.</t>
  </si>
  <si>
    <t>91.</t>
  </si>
  <si>
    <t>106.</t>
  </si>
  <si>
    <t>108.</t>
  </si>
  <si>
    <t>48.   22.05. 1983  SMJ - HoNsU  4-4</t>
  </si>
  <si>
    <t>KATSOJIA YLI 5000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</si>
  <si>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</si>
  <si>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</si>
  <si>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</si>
  <si>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</si>
  <si>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</si>
  <si>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</si>
  <si>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</si>
  <si>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</si>
  <si>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</si>
  <si>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</si>
  <si>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SIJA</t>
  </si>
  <si>
    <t>KATSOJIA</t>
  </si>
  <si>
    <t>KA / PELI</t>
  </si>
  <si>
    <t>RS JA YLS</t>
  </si>
  <si>
    <t>Seinäjoen Maila-Jussit</t>
  </si>
  <si>
    <t>Vimpelin Veto</t>
  </si>
  <si>
    <t>582 645</t>
  </si>
  <si>
    <t>83.   04.07. 1976  AA - ViVe  6-7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</si>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</sst>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7" fillId="0" borderId="0" xfId="0" applyFont="1" applyFill="1"/>
    <xf numFmtId="0" fontId="10" fillId="6" borderId="2" xfId="0" applyFont="1" applyFill="1" applyBorder="1" applyAlignment="1">
      <alignment vertical="top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/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6" xfId="0" applyFont="1" applyFill="1" applyBorder="1"/>
    <xf numFmtId="0" fontId="4" fillId="2" borderId="9" xfId="0" applyFont="1" applyFill="1" applyBorder="1" applyAlignment="1"/>
    <xf numFmtId="49" fontId="4" fillId="4" borderId="1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0" borderId="1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8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0" fontId="4" fillId="4" borderId="12" xfId="0" applyFont="1" applyFill="1" applyBorder="1" applyAlignment="1"/>
    <xf numFmtId="49" fontId="4" fillId="4" borderId="12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0" fontId="4" fillId="3" borderId="0" xfId="0" applyFont="1" applyFill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6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3" borderId="7" xfId="0" applyFont="1" applyFill="1" applyBorder="1" applyAlignment="1">
      <alignment vertical="top"/>
    </xf>
    <xf numFmtId="0" fontId="4" fillId="3" borderId="7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vertical="top"/>
    </xf>
    <xf numFmtId="9" fontId="4" fillId="4" borderId="0" xfId="1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right" vertical="top"/>
    </xf>
    <xf numFmtId="0" fontId="4" fillId="4" borderId="0" xfId="0" applyFont="1" applyFill="1" applyBorder="1" applyAlignment="1">
      <alignment horizontal="right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286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72</v>
      </c>
      <c r="C1" s="6"/>
      <c r="D1" s="81"/>
      <c r="E1" s="90" t="s">
        <v>73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256"/>
      <c r="AP1" s="256"/>
      <c r="AQ1" s="25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124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132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257" t="s">
        <v>71</v>
      </c>
      <c r="AP2" s="258"/>
      <c r="AQ2" s="259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121</v>
      </c>
      <c r="AO3" s="259" t="s">
        <v>30</v>
      </c>
      <c r="AP3" s="260" t="s">
        <v>31</v>
      </c>
      <c r="AQ3" s="261" t="s">
        <v>32</v>
      </c>
      <c r="AR3" s="39"/>
    </row>
    <row r="4" spans="1:44" s="4" customFormat="1" ht="15" customHeight="1" x14ac:dyDescent="0.25">
      <c r="A4" s="2"/>
      <c r="B4" s="25">
        <v>1974</v>
      </c>
      <c r="C4" s="25" t="s">
        <v>66</v>
      </c>
      <c r="D4" s="26" t="s">
        <v>74</v>
      </c>
      <c r="E4" s="25">
        <v>4</v>
      </c>
      <c r="F4" s="25">
        <v>1</v>
      </c>
      <c r="G4" s="25">
        <v>6</v>
      </c>
      <c r="H4" s="25">
        <v>4</v>
      </c>
      <c r="I4" s="25"/>
      <c r="J4" s="25"/>
      <c r="K4" s="25"/>
      <c r="L4" s="25"/>
      <c r="M4" s="25"/>
      <c r="N4" s="32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62"/>
      <c r="AP4" s="262"/>
      <c r="AQ4" s="262"/>
      <c r="AR4" s="39"/>
    </row>
    <row r="5" spans="1:44" s="4" customFormat="1" ht="15" customHeight="1" x14ac:dyDescent="0.25">
      <c r="A5" s="2"/>
      <c r="B5" s="25">
        <v>1975</v>
      </c>
      <c r="C5" s="25" t="s">
        <v>75</v>
      </c>
      <c r="D5" s="26" t="s">
        <v>74</v>
      </c>
      <c r="E5" s="25">
        <v>22</v>
      </c>
      <c r="F5" s="25">
        <v>0</v>
      </c>
      <c r="G5" s="25">
        <v>8</v>
      </c>
      <c r="H5" s="25">
        <v>19</v>
      </c>
      <c r="I5" s="25"/>
      <c r="J5" s="25"/>
      <c r="K5" s="25"/>
      <c r="L5" s="25"/>
      <c r="M5" s="25"/>
      <c r="N5" s="32"/>
      <c r="O5" s="24"/>
      <c r="P5" s="18"/>
      <c r="Q5" s="18" t="s">
        <v>125</v>
      </c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62"/>
      <c r="AP5" s="262">
        <v>1</v>
      </c>
      <c r="AQ5" s="262"/>
      <c r="AR5" s="39"/>
    </row>
    <row r="6" spans="1:44" s="4" customFormat="1" ht="15" customHeight="1" x14ac:dyDescent="0.25">
      <c r="A6" s="2"/>
      <c r="B6" s="25">
        <v>1976</v>
      </c>
      <c r="C6" s="25" t="s">
        <v>64</v>
      </c>
      <c r="D6" s="26" t="s">
        <v>74</v>
      </c>
      <c r="E6" s="25">
        <v>20</v>
      </c>
      <c r="F6" s="25">
        <v>0</v>
      </c>
      <c r="G6" s="27">
        <v>7</v>
      </c>
      <c r="H6" s="25">
        <v>9</v>
      </c>
      <c r="I6" s="25"/>
      <c r="J6" s="25"/>
      <c r="K6" s="25"/>
      <c r="L6" s="25"/>
      <c r="M6" s="25"/>
      <c r="N6" s="32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62"/>
      <c r="AP6" s="262"/>
      <c r="AQ6" s="262"/>
      <c r="AR6" s="39"/>
    </row>
    <row r="7" spans="1:44" s="4" customFormat="1" ht="15" customHeight="1" x14ac:dyDescent="0.25">
      <c r="A7" s="2"/>
      <c r="B7" s="25">
        <v>1977</v>
      </c>
      <c r="C7" s="25" t="s">
        <v>64</v>
      </c>
      <c r="D7" s="26" t="s">
        <v>74</v>
      </c>
      <c r="E7" s="25">
        <v>22</v>
      </c>
      <c r="F7" s="25">
        <v>1</v>
      </c>
      <c r="G7" s="25">
        <v>16</v>
      </c>
      <c r="H7" s="25">
        <v>8</v>
      </c>
      <c r="I7" s="25">
        <v>74</v>
      </c>
      <c r="J7" s="25">
        <v>24</v>
      </c>
      <c r="K7" s="25">
        <v>21</v>
      </c>
      <c r="L7" s="25">
        <v>12</v>
      </c>
      <c r="M7" s="25">
        <v>17</v>
      </c>
      <c r="N7" s="106" t="s">
        <v>76</v>
      </c>
      <c r="O7" s="97"/>
      <c r="P7" s="18" t="s">
        <v>125</v>
      </c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62"/>
      <c r="AP7" s="262"/>
      <c r="AQ7" s="262"/>
      <c r="AR7" s="39"/>
    </row>
    <row r="8" spans="1:44" s="4" customFormat="1" ht="15" customHeight="1" x14ac:dyDescent="0.25">
      <c r="A8" s="2"/>
      <c r="B8" s="25">
        <v>1978</v>
      </c>
      <c r="C8" s="25" t="s">
        <v>64</v>
      </c>
      <c r="D8" s="26" t="s">
        <v>74</v>
      </c>
      <c r="E8" s="25">
        <v>22</v>
      </c>
      <c r="F8" s="25">
        <v>0</v>
      </c>
      <c r="G8" s="25">
        <v>15</v>
      </c>
      <c r="H8" s="25">
        <v>18</v>
      </c>
      <c r="I8" s="25">
        <v>76</v>
      </c>
      <c r="J8" s="25">
        <v>32</v>
      </c>
      <c r="K8" s="25">
        <v>15</v>
      </c>
      <c r="L8" s="25">
        <v>14</v>
      </c>
      <c r="M8" s="25">
        <v>15</v>
      </c>
      <c r="N8" s="106" t="s">
        <v>76</v>
      </c>
      <c r="O8" s="97"/>
      <c r="P8" s="18" t="s">
        <v>126</v>
      </c>
      <c r="Q8" s="18" t="s">
        <v>127</v>
      </c>
      <c r="R8" s="18" t="s">
        <v>128</v>
      </c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62"/>
      <c r="AP8" s="262"/>
      <c r="AQ8" s="262"/>
      <c r="AR8" s="39"/>
    </row>
    <row r="9" spans="1:44" s="4" customFormat="1" ht="15" customHeight="1" x14ac:dyDescent="0.25">
      <c r="A9" s="2"/>
      <c r="B9" s="25">
        <v>1979</v>
      </c>
      <c r="C9" s="25" t="s">
        <v>77</v>
      </c>
      <c r="D9" s="107" t="s">
        <v>74</v>
      </c>
      <c r="E9" s="25">
        <v>22</v>
      </c>
      <c r="F9" s="25">
        <v>2</v>
      </c>
      <c r="G9" s="25">
        <v>14</v>
      </c>
      <c r="H9" s="25">
        <v>14</v>
      </c>
      <c r="I9" s="25">
        <v>81</v>
      </c>
      <c r="J9" s="25">
        <v>26</v>
      </c>
      <c r="K9" s="25">
        <v>20</v>
      </c>
      <c r="L9" s="25">
        <v>19</v>
      </c>
      <c r="M9" s="25">
        <v>16</v>
      </c>
      <c r="N9" s="106" t="s">
        <v>76</v>
      </c>
      <c r="O9" s="97"/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62"/>
      <c r="AP9" s="262"/>
      <c r="AQ9" s="262"/>
      <c r="AR9" s="39"/>
    </row>
    <row r="10" spans="1:44" s="4" customFormat="1" ht="15" customHeight="1" x14ac:dyDescent="0.25">
      <c r="A10" s="2"/>
      <c r="B10" s="108">
        <v>1980</v>
      </c>
      <c r="C10" s="108" t="s">
        <v>61</v>
      </c>
      <c r="D10" s="109" t="s">
        <v>74</v>
      </c>
      <c r="E10" s="108"/>
      <c r="F10" s="110" t="s">
        <v>78</v>
      </c>
      <c r="G10" s="111"/>
      <c r="H10" s="108"/>
      <c r="I10" s="108"/>
      <c r="J10" s="108"/>
      <c r="K10" s="108"/>
      <c r="L10" s="108"/>
      <c r="M10" s="108"/>
      <c r="N10" s="108"/>
      <c r="O10" s="97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>
        <v>1</v>
      </c>
      <c r="AO10" s="262"/>
      <c r="AP10" s="262"/>
      <c r="AQ10" s="262"/>
      <c r="AR10" s="39"/>
    </row>
    <row r="11" spans="1:44" s="4" customFormat="1" ht="15" customHeight="1" x14ac:dyDescent="0.25">
      <c r="A11" s="2"/>
      <c r="B11" s="25">
        <v>1981</v>
      </c>
      <c r="C11" s="25" t="s">
        <v>67</v>
      </c>
      <c r="D11" s="107" t="s">
        <v>74</v>
      </c>
      <c r="E11" s="25">
        <v>22</v>
      </c>
      <c r="F11" s="25">
        <v>2</v>
      </c>
      <c r="G11" s="27">
        <v>23</v>
      </c>
      <c r="H11" s="25">
        <v>14</v>
      </c>
      <c r="I11" s="25">
        <v>98</v>
      </c>
      <c r="J11" s="25">
        <v>25</v>
      </c>
      <c r="K11" s="25">
        <v>17</v>
      </c>
      <c r="L11" s="25">
        <v>31</v>
      </c>
      <c r="M11" s="25">
        <v>25</v>
      </c>
      <c r="N11" s="28">
        <v>0.57309941520467833</v>
      </c>
      <c r="O11" s="97"/>
      <c r="P11" s="18" t="s">
        <v>67</v>
      </c>
      <c r="Q11" s="18"/>
      <c r="R11" s="18" t="s">
        <v>126</v>
      </c>
      <c r="S11" s="18"/>
      <c r="T11" s="24"/>
      <c r="U11" s="25"/>
      <c r="V11" s="25"/>
      <c r="W11" s="25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25"/>
      <c r="AN11" s="25">
        <v>1</v>
      </c>
      <c r="AO11" s="262"/>
      <c r="AP11" s="262"/>
      <c r="AQ11" s="262"/>
      <c r="AR11" s="39"/>
    </row>
    <row r="12" spans="1:44" s="4" customFormat="1" ht="15" customHeight="1" x14ac:dyDescent="0.25">
      <c r="A12" s="2"/>
      <c r="B12" s="25">
        <v>1982</v>
      </c>
      <c r="C12" s="25" t="s">
        <v>75</v>
      </c>
      <c r="D12" s="107" t="s">
        <v>79</v>
      </c>
      <c r="E12" s="25">
        <v>22</v>
      </c>
      <c r="F12" s="25">
        <v>2</v>
      </c>
      <c r="G12" s="27">
        <v>25</v>
      </c>
      <c r="H12" s="25">
        <v>13</v>
      </c>
      <c r="I12" s="25">
        <v>97</v>
      </c>
      <c r="J12" s="25">
        <v>19</v>
      </c>
      <c r="K12" s="25">
        <v>17</v>
      </c>
      <c r="L12" s="25">
        <v>34</v>
      </c>
      <c r="M12" s="25">
        <v>27</v>
      </c>
      <c r="N12" s="28">
        <v>0.59509202453987731</v>
      </c>
      <c r="O12" s="97"/>
      <c r="P12" s="18" t="s">
        <v>82</v>
      </c>
      <c r="Q12" s="18"/>
      <c r="R12" s="18" t="s">
        <v>129</v>
      </c>
      <c r="S12" s="18"/>
      <c r="T12" s="24"/>
      <c r="U12" s="25">
        <v>6</v>
      </c>
      <c r="V12" s="25">
        <v>0</v>
      </c>
      <c r="W12" s="25">
        <v>4</v>
      </c>
      <c r="X12" s="25">
        <v>2</v>
      </c>
      <c r="Y12" s="25">
        <v>22</v>
      </c>
      <c r="Z12" s="28">
        <v>0.55000000000000004</v>
      </c>
      <c r="AA12" s="24"/>
      <c r="AB12" s="18"/>
      <c r="AC12" s="18"/>
      <c r="AD12" s="18"/>
      <c r="AE12" s="18"/>
      <c r="AF12" s="24"/>
      <c r="AG12" s="76" t="s">
        <v>116</v>
      </c>
      <c r="AH12" s="76"/>
      <c r="AI12" s="76"/>
      <c r="AJ12" s="76"/>
      <c r="AK12" s="24"/>
      <c r="AL12" s="25"/>
      <c r="AM12" s="25"/>
      <c r="AN12" s="25"/>
      <c r="AO12" s="262"/>
      <c r="AP12" s="262">
        <v>1</v>
      </c>
      <c r="AQ12" s="262"/>
      <c r="AR12" s="39"/>
    </row>
    <row r="13" spans="1:44" s="4" customFormat="1" ht="15" customHeight="1" x14ac:dyDescent="0.25">
      <c r="A13" s="2"/>
      <c r="B13" s="25">
        <v>1983</v>
      </c>
      <c r="C13" s="25" t="s">
        <v>61</v>
      </c>
      <c r="D13" s="107" t="s">
        <v>79</v>
      </c>
      <c r="E13" s="25">
        <v>6</v>
      </c>
      <c r="F13" s="27">
        <v>0</v>
      </c>
      <c r="G13" s="27">
        <v>3</v>
      </c>
      <c r="H13" s="27">
        <v>0</v>
      </c>
      <c r="I13" s="25">
        <v>10</v>
      </c>
      <c r="J13" s="25">
        <v>0</v>
      </c>
      <c r="K13" s="25">
        <v>2</v>
      </c>
      <c r="L13" s="25">
        <v>5</v>
      </c>
      <c r="M13" s="25">
        <v>3</v>
      </c>
      <c r="N13" s="32">
        <v>0.83299999999999996</v>
      </c>
      <c r="O13" s="97"/>
      <c r="P13" s="18"/>
      <c r="Q13" s="18"/>
      <c r="R13" s="18"/>
      <c r="S13" s="18"/>
      <c r="T13" s="24"/>
      <c r="U13" s="25"/>
      <c r="V13" s="27"/>
      <c r="W13" s="27"/>
      <c r="X13" s="27"/>
      <c r="Y13" s="25"/>
      <c r="Z13" s="28"/>
      <c r="AA13" s="24"/>
      <c r="AB13" s="18"/>
      <c r="AC13" s="18"/>
      <c r="AD13" s="18"/>
      <c r="AE13" s="18"/>
      <c r="AF13" s="24"/>
      <c r="AG13" s="76"/>
      <c r="AH13" s="76"/>
      <c r="AI13" s="76"/>
      <c r="AJ13" s="76"/>
      <c r="AK13" s="24"/>
      <c r="AL13" s="25"/>
      <c r="AM13" s="25"/>
      <c r="AN13" s="25"/>
      <c r="AO13" s="262">
        <v>1</v>
      </c>
      <c r="AP13" s="262"/>
      <c r="AQ13" s="262"/>
      <c r="AR13" s="39"/>
    </row>
    <row r="14" spans="1:44" s="4" customFormat="1" ht="15" customHeight="1" x14ac:dyDescent="0.25">
      <c r="A14" s="2"/>
      <c r="B14" s="25">
        <v>1984</v>
      </c>
      <c r="C14" s="112"/>
      <c r="D14" s="113"/>
      <c r="E14" s="112"/>
      <c r="F14" s="114"/>
      <c r="G14" s="114"/>
      <c r="H14" s="114"/>
      <c r="I14" s="112"/>
      <c r="J14" s="112"/>
      <c r="K14" s="112"/>
      <c r="L14" s="112"/>
      <c r="M14" s="112"/>
      <c r="N14" s="32"/>
      <c r="O14" s="97"/>
      <c r="P14" s="18"/>
      <c r="Q14" s="18"/>
      <c r="R14" s="18"/>
      <c r="S14" s="18"/>
      <c r="T14" s="24"/>
      <c r="U14" s="112"/>
      <c r="V14" s="114"/>
      <c r="W14" s="114"/>
      <c r="X14" s="114"/>
      <c r="Y14" s="112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112"/>
      <c r="AM14" s="112"/>
      <c r="AN14" s="112"/>
      <c r="AO14" s="263"/>
      <c r="AP14" s="264"/>
      <c r="AQ14" s="265"/>
      <c r="AR14" s="39"/>
    </row>
    <row r="15" spans="1:44" s="4" customFormat="1" ht="15" customHeight="1" x14ac:dyDescent="0.25">
      <c r="A15" s="2"/>
      <c r="B15" s="100">
        <v>1985</v>
      </c>
      <c r="C15" s="100" t="s">
        <v>80</v>
      </c>
      <c r="D15" s="103" t="s">
        <v>74</v>
      </c>
      <c r="E15" s="100"/>
      <c r="F15" s="101" t="s">
        <v>81</v>
      </c>
      <c r="G15" s="104"/>
      <c r="H15" s="61"/>
      <c r="I15" s="100"/>
      <c r="J15" s="100"/>
      <c r="K15" s="100"/>
      <c r="L15" s="100"/>
      <c r="M15" s="100"/>
      <c r="N15" s="115"/>
      <c r="O15" s="97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76"/>
      <c r="AN15" s="76"/>
      <c r="AO15" s="262"/>
      <c r="AP15" s="266"/>
      <c r="AQ15" s="262"/>
      <c r="AR15" s="39"/>
    </row>
    <row r="16" spans="1:44" s="4" customFormat="1" ht="15" customHeight="1" x14ac:dyDescent="0.25">
      <c r="A16" s="2"/>
      <c r="B16" s="100">
        <v>1986</v>
      </c>
      <c r="C16" s="100" t="s">
        <v>75</v>
      </c>
      <c r="D16" s="103" t="s">
        <v>74</v>
      </c>
      <c r="E16" s="100"/>
      <c r="F16" s="101" t="s">
        <v>81</v>
      </c>
      <c r="G16" s="104"/>
      <c r="H16" s="61"/>
      <c r="I16" s="100"/>
      <c r="J16" s="100"/>
      <c r="K16" s="100"/>
      <c r="L16" s="100"/>
      <c r="M16" s="100"/>
      <c r="N16" s="115"/>
      <c r="O16" s="97"/>
      <c r="P16" s="18"/>
      <c r="Q16" s="18"/>
      <c r="R16" s="18"/>
      <c r="S16" s="18"/>
      <c r="T16" s="24"/>
      <c r="U16" s="112"/>
      <c r="V16" s="114"/>
      <c r="W16" s="114"/>
      <c r="X16" s="114"/>
      <c r="Y16" s="112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112"/>
      <c r="AM16" s="112"/>
      <c r="AN16" s="112"/>
      <c r="AO16" s="263"/>
      <c r="AP16" s="264"/>
      <c r="AQ16" s="265"/>
      <c r="AR16" s="39"/>
    </row>
    <row r="17" spans="1:44" s="4" customFormat="1" ht="15" customHeight="1" x14ac:dyDescent="0.25">
      <c r="A17" s="2"/>
      <c r="B17" s="112">
        <v>1987</v>
      </c>
      <c r="C17" s="112" t="s">
        <v>64</v>
      </c>
      <c r="D17" s="113" t="s">
        <v>74</v>
      </c>
      <c r="E17" s="112">
        <v>22</v>
      </c>
      <c r="F17" s="112">
        <v>1</v>
      </c>
      <c r="G17" s="114">
        <v>35</v>
      </c>
      <c r="H17" s="112">
        <v>4</v>
      </c>
      <c r="I17" s="112">
        <v>47</v>
      </c>
      <c r="J17" s="112">
        <v>0</v>
      </c>
      <c r="K17" s="112">
        <v>2</v>
      </c>
      <c r="L17" s="112">
        <v>9</v>
      </c>
      <c r="M17" s="112">
        <v>36</v>
      </c>
      <c r="N17" s="32">
        <v>0.5</v>
      </c>
      <c r="O17" s="97"/>
      <c r="P17" s="18" t="s">
        <v>75</v>
      </c>
      <c r="Q17" s="18"/>
      <c r="R17" s="18" t="s">
        <v>130</v>
      </c>
      <c r="S17" s="18"/>
      <c r="T17" s="24"/>
      <c r="U17" s="118">
        <v>2</v>
      </c>
      <c r="V17" s="118">
        <v>0</v>
      </c>
      <c r="W17" s="118">
        <v>1</v>
      </c>
      <c r="X17" s="118">
        <v>0</v>
      </c>
      <c r="Y17" s="118">
        <v>4</v>
      </c>
      <c r="Z17" s="28">
        <v>0.36399999999999999</v>
      </c>
      <c r="AA17" s="24"/>
      <c r="AB17" s="18"/>
      <c r="AC17" s="18"/>
      <c r="AD17" s="18"/>
      <c r="AE17" s="18"/>
      <c r="AF17" s="24"/>
      <c r="AG17" s="76" t="s">
        <v>117</v>
      </c>
      <c r="AH17" s="76"/>
      <c r="AI17" s="76"/>
      <c r="AJ17" s="76"/>
      <c r="AK17" s="24"/>
      <c r="AL17" s="112"/>
      <c r="AM17" s="112"/>
      <c r="AN17" s="112"/>
      <c r="AO17" s="263"/>
      <c r="AP17" s="264"/>
      <c r="AQ17" s="265"/>
      <c r="AR17" s="39"/>
    </row>
    <row r="18" spans="1:44" s="4" customFormat="1" ht="15" customHeight="1" x14ac:dyDescent="0.25">
      <c r="A18" s="2"/>
      <c r="B18" s="25">
        <v>1988</v>
      </c>
      <c r="C18" s="25" t="s">
        <v>67</v>
      </c>
      <c r="D18" s="107" t="s">
        <v>74</v>
      </c>
      <c r="E18" s="25">
        <v>22</v>
      </c>
      <c r="F18" s="25">
        <v>0</v>
      </c>
      <c r="G18" s="25">
        <v>18</v>
      </c>
      <c r="H18" s="25">
        <v>0</v>
      </c>
      <c r="I18" s="25">
        <v>30</v>
      </c>
      <c r="J18" s="25">
        <v>0</v>
      </c>
      <c r="K18" s="25">
        <v>3</v>
      </c>
      <c r="L18" s="25">
        <v>9</v>
      </c>
      <c r="M18" s="25">
        <v>18</v>
      </c>
      <c r="N18" s="32">
        <v>0.35299999999999998</v>
      </c>
      <c r="O18" s="97"/>
      <c r="P18" s="18" t="s">
        <v>131</v>
      </c>
      <c r="Q18" s="18"/>
      <c r="R18" s="18"/>
      <c r="S18" s="18"/>
      <c r="T18" s="24"/>
      <c r="U18" s="25"/>
      <c r="V18" s="25"/>
      <c r="W18" s="25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25"/>
      <c r="AN18" s="25"/>
      <c r="AO18" s="262"/>
      <c r="AP18" s="262"/>
      <c r="AQ18" s="262"/>
      <c r="AR18" s="39"/>
    </row>
    <row r="19" spans="1:44" s="4" customFormat="1" ht="15" customHeight="1" x14ac:dyDescent="0.25">
      <c r="A19" s="2"/>
      <c r="B19" s="100">
        <v>1989</v>
      </c>
      <c r="C19" s="100" t="s">
        <v>61</v>
      </c>
      <c r="D19" s="103" t="s">
        <v>74</v>
      </c>
      <c r="E19" s="100"/>
      <c r="F19" s="101" t="s">
        <v>81</v>
      </c>
      <c r="G19" s="104"/>
      <c r="H19" s="61"/>
      <c r="I19" s="100"/>
      <c r="J19" s="100"/>
      <c r="K19" s="100"/>
      <c r="L19" s="100"/>
      <c r="M19" s="100"/>
      <c r="N19" s="115"/>
      <c r="O19" s="97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76"/>
      <c r="AN19" s="98"/>
      <c r="AO19" s="267"/>
      <c r="AP19" s="266"/>
      <c r="AQ19" s="262"/>
      <c r="AR19" s="39"/>
    </row>
    <row r="20" spans="1:44" s="4" customFormat="1" ht="15" customHeight="1" x14ac:dyDescent="0.25">
      <c r="A20" s="2"/>
      <c r="B20" s="25">
        <v>1990</v>
      </c>
      <c r="C20" s="25" t="s">
        <v>63</v>
      </c>
      <c r="D20" s="107" t="s">
        <v>74</v>
      </c>
      <c r="E20" s="25">
        <v>26</v>
      </c>
      <c r="F20" s="25">
        <v>0</v>
      </c>
      <c r="G20" s="25">
        <v>44</v>
      </c>
      <c r="H20" s="25">
        <v>0</v>
      </c>
      <c r="I20" s="25">
        <v>71</v>
      </c>
      <c r="J20" s="25">
        <v>1</v>
      </c>
      <c r="K20" s="25">
        <v>4</v>
      </c>
      <c r="L20" s="25">
        <v>22</v>
      </c>
      <c r="M20" s="25">
        <v>44</v>
      </c>
      <c r="N20" s="32">
        <v>0.47699999999999998</v>
      </c>
      <c r="O20" s="97"/>
      <c r="P20" s="18" t="s">
        <v>62</v>
      </c>
      <c r="Q20" s="18"/>
      <c r="R20" s="18" t="s">
        <v>128</v>
      </c>
      <c r="S20" s="18"/>
      <c r="T20" s="24"/>
      <c r="U20" s="25">
        <v>3</v>
      </c>
      <c r="V20" s="25">
        <v>0</v>
      </c>
      <c r="W20" s="27">
        <v>6</v>
      </c>
      <c r="X20" s="25">
        <v>0</v>
      </c>
      <c r="Y20" s="25">
        <v>10</v>
      </c>
      <c r="Z20" s="28">
        <v>0.55600000000000005</v>
      </c>
      <c r="AA20" s="24"/>
      <c r="AB20" s="18"/>
      <c r="AC20" s="18"/>
      <c r="AD20" s="18"/>
      <c r="AE20" s="18"/>
      <c r="AF20" s="24"/>
      <c r="AG20" s="76" t="s">
        <v>118</v>
      </c>
      <c r="AH20" s="76"/>
      <c r="AI20" s="76"/>
      <c r="AJ20" s="76"/>
      <c r="AK20" s="24"/>
      <c r="AL20" s="25"/>
      <c r="AM20" s="25"/>
      <c r="AN20" s="25"/>
      <c r="AO20" s="262"/>
      <c r="AP20" s="262"/>
      <c r="AQ20" s="262"/>
      <c r="AR20" s="39"/>
    </row>
    <row r="21" spans="1:44" s="4" customFormat="1" ht="15" customHeight="1" x14ac:dyDescent="0.25">
      <c r="A21" s="2"/>
      <c r="B21" s="25">
        <v>1991</v>
      </c>
      <c r="C21" s="25" t="s">
        <v>63</v>
      </c>
      <c r="D21" s="107" t="s">
        <v>74</v>
      </c>
      <c r="E21" s="25">
        <v>26</v>
      </c>
      <c r="F21" s="25">
        <v>1</v>
      </c>
      <c r="G21" s="25">
        <v>64</v>
      </c>
      <c r="H21" s="25">
        <v>8</v>
      </c>
      <c r="I21" s="25">
        <v>90</v>
      </c>
      <c r="J21" s="25">
        <v>2</v>
      </c>
      <c r="K21" s="25">
        <v>4</v>
      </c>
      <c r="L21" s="25">
        <v>19</v>
      </c>
      <c r="M21" s="25">
        <v>65</v>
      </c>
      <c r="N21" s="32">
        <v>0.48099999999999998</v>
      </c>
      <c r="O21" s="97"/>
      <c r="P21" s="25" t="s">
        <v>61</v>
      </c>
      <c r="Q21" s="18"/>
      <c r="R21" s="25" t="s">
        <v>60</v>
      </c>
      <c r="S21" s="18"/>
      <c r="T21" s="24"/>
      <c r="U21" s="25">
        <v>3</v>
      </c>
      <c r="V21" s="25">
        <v>1</v>
      </c>
      <c r="W21" s="27">
        <v>9</v>
      </c>
      <c r="X21" s="25">
        <v>3</v>
      </c>
      <c r="Y21" s="25">
        <v>14</v>
      </c>
      <c r="Z21" s="28">
        <v>0.58299999999999996</v>
      </c>
      <c r="AA21" s="24"/>
      <c r="AB21" s="18" t="s">
        <v>62</v>
      </c>
      <c r="AC21" s="18"/>
      <c r="AD21" s="18"/>
      <c r="AE21" s="18"/>
      <c r="AF21" s="24"/>
      <c r="AG21" s="76" t="s">
        <v>119</v>
      </c>
      <c r="AH21" s="76"/>
      <c r="AI21" s="76"/>
      <c r="AJ21" s="76"/>
      <c r="AK21" s="24"/>
      <c r="AL21" s="25"/>
      <c r="AM21" s="25">
        <v>1</v>
      </c>
      <c r="AN21" s="25"/>
      <c r="AO21" s="262"/>
      <c r="AP21" s="262"/>
      <c r="AQ21" s="262"/>
      <c r="AR21" s="39"/>
    </row>
    <row r="22" spans="1:44" s="4" customFormat="1" ht="15" customHeight="1" x14ac:dyDescent="0.25">
      <c r="A22" s="2"/>
      <c r="B22" s="25">
        <v>1992</v>
      </c>
      <c r="C22" s="25" t="s">
        <v>66</v>
      </c>
      <c r="D22" s="107" t="s">
        <v>74</v>
      </c>
      <c r="E22" s="25">
        <v>26</v>
      </c>
      <c r="F22" s="25">
        <v>0</v>
      </c>
      <c r="G22" s="25">
        <v>40</v>
      </c>
      <c r="H22" s="25">
        <v>3</v>
      </c>
      <c r="I22" s="25">
        <v>62</v>
      </c>
      <c r="J22" s="25">
        <v>1</v>
      </c>
      <c r="K22" s="25">
        <v>3</v>
      </c>
      <c r="L22" s="25">
        <v>18</v>
      </c>
      <c r="M22" s="25">
        <v>40</v>
      </c>
      <c r="N22" s="32">
        <v>0.434</v>
      </c>
      <c r="O22" s="97"/>
      <c r="P22" s="18" t="s">
        <v>80</v>
      </c>
      <c r="Q22" s="18"/>
      <c r="R22" s="18"/>
      <c r="S22" s="18"/>
      <c r="T22" s="24"/>
      <c r="U22" s="25">
        <v>2</v>
      </c>
      <c r="V22" s="25">
        <v>0</v>
      </c>
      <c r="W22" s="27">
        <v>2</v>
      </c>
      <c r="X22" s="25">
        <v>0</v>
      </c>
      <c r="Y22" s="25">
        <v>6</v>
      </c>
      <c r="Z22" s="28">
        <v>0.46200000000000002</v>
      </c>
      <c r="AA22" s="24"/>
      <c r="AB22" s="18"/>
      <c r="AC22" s="18"/>
      <c r="AD22" s="18"/>
      <c r="AE22" s="18"/>
      <c r="AF22" s="24"/>
      <c r="AG22" s="76" t="s">
        <v>120</v>
      </c>
      <c r="AH22" s="76"/>
      <c r="AI22" s="76"/>
      <c r="AJ22" s="76"/>
      <c r="AK22" s="24"/>
      <c r="AL22" s="25"/>
      <c r="AM22" s="25">
        <v>1</v>
      </c>
      <c r="AN22" s="25"/>
      <c r="AO22" s="262"/>
      <c r="AP22" s="262"/>
      <c r="AQ22" s="262"/>
      <c r="AR22" s="39"/>
    </row>
    <row r="23" spans="1:44" s="4" customFormat="1" ht="15" customHeight="1" x14ac:dyDescent="0.25">
      <c r="A23" s="2"/>
      <c r="B23" s="25">
        <v>1993</v>
      </c>
      <c r="C23" s="25" t="s">
        <v>70</v>
      </c>
      <c r="D23" s="107" t="s">
        <v>74</v>
      </c>
      <c r="E23" s="25">
        <v>17</v>
      </c>
      <c r="F23" s="25">
        <v>0</v>
      </c>
      <c r="G23" s="25">
        <v>6</v>
      </c>
      <c r="H23" s="25">
        <v>2</v>
      </c>
      <c r="I23" s="25">
        <v>20</v>
      </c>
      <c r="J23" s="25">
        <v>0</v>
      </c>
      <c r="K23" s="25">
        <v>1</v>
      </c>
      <c r="L23" s="25">
        <v>13</v>
      </c>
      <c r="M23" s="25">
        <v>6</v>
      </c>
      <c r="N23" s="32">
        <v>0.33300000000000002</v>
      </c>
      <c r="O23" s="97"/>
      <c r="P23" s="17"/>
      <c r="Q23" s="17"/>
      <c r="R23" s="17"/>
      <c r="S23" s="18"/>
      <c r="T23" s="24"/>
      <c r="U23" s="25"/>
      <c r="V23" s="25"/>
      <c r="W23" s="25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25"/>
      <c r="AN23" s="25"/>
      <c r="AO23" s="262"/>
      <c r="AP23" s="262"/>
      <c r="AQ23" s="262"/>
      <c r="AR23" s="39"/>
    </row>
    <row r="24" spans="1:44" s="4" customFormat="1" ht="15" customHeight="1" x14ac:dyDescent="0.25">
      <c r="A24" s="1"/>
      <c r="B24" s="16" t="s">
        <v>7</v>
      </c>
      <c r="C24" s="17"/>
      <c r="D24" s="15"/>
      <c r="E24" s="18">
        <v>301</v>
      </c>
      <c r="F24" s="18">
        <v>10</v>
      </c>
      <c r="G24" s="18">
        <v>324</v>
      </c>
      <c r="H24" s="18">
        <v>116</v>
      </c>
      <c r="I24" s="18">
        <v>756</v>
      </c>
      <c r="J24" s="18">
        <v>130</v>
      </c>
      <c r="K24" s="18">
        <v>109</v>
      </c>
      <c r="L24" s="18">
        <v>205</v>
      </c>
      <c r="M24" s="18">
        <v>312</v>
      </c>
      <c r="N24" s="33">
        <v>0.49299999999999999</v>
      </c>
      <c r="O24" s="78"/>
      <c r="P24" s="66" t="s">
        <v>113</v>
      </c>
      <c r="Q24" s="66" t="s">
        <v>47</v>
      </c>
      <c r="R24" s="66" t="s">
        <v>114</v>
      </c>
      <c r="S24" s="66" t="s">
        <v>47</v>
      </c>
      <c r="T24" s="30"/>
      <c r="U24" s="18">
        <v>16</v>
      </c>
      <c r="V24" s="18">
        <v>1</v>
      </c>
      <c r="W24" s="18">
        <v>22</v>
      </c>
      <c r="X24" s="18">
        <v>5</v>
      </c>
      <c r="Y24" s="18">
        <v>56</v>
      </c>
      <c r="Z24" s="33">
        <v>0.52800000000000002</v>
      </c>
      <c r="AA24" s="78"/>
      <c r="AB24" s="66" t="s">
        <v>47</v>
      </c>
      <c r="AC24" s="66" t="s">
        <v>47</v>
      </c>
      <c r="AD24" s="66" t="s">
        <v>47</v>
      </c>
      <c r="AE24" s="66" t="s">
        <v>47</v>
      </c>
      <c r="AF24" s="24"/>
      <c r="AG24" s="66" t="s">
        <v>69</v>
      </c>
      <c r="AH24" s="66" t="s">
        <v>68</v>
      </c>
      <c r="AI24" s="66" t="s">
        <v>68</v>
      </c>
      <c r="AJ24" s="66" t="s">
        <v>68</v>
      </c>
      <c r="AK24" s="24"/>
      <c r="AL24" s="18">
        <v>0</v>
      </c>
      <c r="AM24" s="18">
        <v>2</v>
      </c>
      <c r="AN24" s="18">
        <v>2</v>
      </c>
      <c r="AO24" s="261">
        <v>1</v>
      </c>
      <c r="AP24" s="261">
        <v>2</v>
      </c>
      <c r="AQ24" s="261">
        <v>0</v>
      </c>
      <c r="AR24" s="39"/>
    </row>
    <row r="25" spans="1:44" s="4" customFormat="1" ht="15" customHeight="1" x14ac:dyDescent="0.25">
      <c r="A25" s="1"/>
      <c r="B25" s="16" t="s">
        <v>327</v>
      </c>
      <c r="C25" s="17"/>
      <c r="D25" s="15"/>
      <c r="E25" s="17"/>
      <c r="F25" s="14"/>
      <c r="G25" s="14" t="s">
        <v>294</v>
      </c>
      <c r="H25" s="14"/>
      <c r="I25" s="14"/>
      <c r="J25" s="14"/>
      <c r="K25" s="14"/>
      <c r="L25" s="14"/>
      <c r="M25" s="14"/>
      <c r="N25" s="69"/>
      <c r="O25" s="24"/>
      <c r="P25" s="22"/>
      <c r="Q25" s="20"/>
      <c r="R25" s="70"/>
      <c r="S25" s="71"/>
      <c r="T25" s="24"/>
      <c r="U25" s="17"/>
      <c r="V25" s="14"/>
      <c r="W25" s="14"/>
      <c r="X25" s="14"/>
      <c r="Y25" s="14"/>
      <c r="Z25" s="15"/>
      <c r="AA25" s="24"/>
      <c r="AB25" s="72"/>
      <c r="AC25" s="73"/>
      <c r="AD25" s="70"/>
      <c r="AE25" s="71"/>
      <c r="AF25" s="24"/>
      <c r="AG25" s="74">
        <v>0</v>
      </c>
      <c r="AH25" s="75">
        <v>0</v>
      </c>
      <c r="AI25" s="75">
        <v>0</v>
      </c>
      <c r="AJ25" s="105">
        <v>0</v>
      </c>
      <c r="AK25" s="24"/>
      <c r="AL25" s="17"/>
      <c r="AM25" s="14"/>
      <c r="AN25" s="14"/>
      <c r="AO25" s="258"/>
      <c r="AP25" s="258"/>
      <c r="AQ25" s="259"/>
      <c r="AR25" s="39"/>
    </row>
    <row r="26" spans="1:44" ht="15" customHeight="1" x14ac:dyDescent="0.25">
      <c r="A26" s="2"/>
      <c r="B26" s="26" t="s">
        <v>2</v>
      </c>
      <c r="C26" s="29"/>
      <c r="D26" s="34">
        <v>854.3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24"/>
      <c r="Q26" s="24"/>
      <c r="R26" s="24"/>
      <c r="S26" s="24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268"/>
      <c r="AP26" s="268"/>
      <c r="AQ26" s="268"/>
      <c r="AR26" s="39"/>
    </row>
    <row r="27" spans="1:44" s="4" customFormat="1" ht="15" customHeight="1" x14ac:dyDescent="0.25">
      <c r="A27" s="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0"/>
      <c r="P27" s="30"/>
      <c r="Q27" s="30"/>
      <c r="R27" s="30"/>
      <c r="S27" s="30"/>
      <c r="T27" s="30"/>
      <c r="U27" s="35"/>
      <c r="V27" s="38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268"/>
      <c r="AP27" s="268"/>
      <c r="AQ27" s="268"/>
      <c r="AR27" s="39"/>
    </row>
    <row r="28" spans="1:44" ht="15" customHeight="1" x14ac:dyDescent="0.25">
      <c r="A28" s="2"/>
      <c r="B28" s="22" t="s">
        <v>24</v>
      </c>
      <c r="C28" s="40"/>
      <c r="D28" s="4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35"/>
      <c r="K28" s="18" t="s">
        <v>26</v>
      </c>
      <c r="L28" s="18" t="s">
        <v>27</v>
      </c>
      <c r="M28" s="18" t="s">
        <v>28</v>
      </c>
      <c r="N28" s="18" t="s">
        <v>21</v>
      </c>
      <c r="O28" s="24"/>
      <c r="P28" s="41" t="s">
        <v>29</v>
      </c>
      <c r="Q28" s="12"/>
      <c r="R28" s="12"/>
      <c r="S28" s="12"/>
      <c r="T28" s="42"/>
      <c r="U28" s="42"/>
      <c r="V28" s="42"/>
      <c r="W28" s="42"/>
      <c r="X28" s="42"/>
      <c r="Y28" s="12"/>
      <c r="Z28" s="12"/>
      <c r="AA28" s="12"/>
      <c r="AB28" s="42"/>
      <c r="AC28" s="42"/>
      <c r="AD28" s="12"/>
      <c r="AE28" s="43"/>
      <c r="AF28" s="24"/>
      <c r="AG28" s="41" t="s">
        <v>56</v>
      </c>
      <c r="AH28" s="12"/>
      <c r="AI28" s="42"/>
      <c r="AJ28" s="43"/>
      <c r="AK28" s="24"/>
      <c r="AL28" s="10" t="s">
        <v>57</v>
      </c>
      <c r="AM28" s="12"/>
      <c r="AN28" s="12"/>
      <c r="AO28" s="269"/>
      <c r="AP28" s="269"/>
      <c r="AQ28" s="270"/>
      <c r="AR28" s="39"/>
    </row>
    <row r="29" spans="1:44" ht="15" customHeight="1" x14ac:dyDescent="0.25">
      <c r="A29" s="2"/>
      <c r="B29" s="41" t="s">
        <v>12</v>
      </c>
      <c r="C29" s="12"/>
      <c r="D29" s="43"/>
      <c r="E29" s="25">
        <v>301</v>
      </c>
      <c r="F29" s="25">
        <v>10</v>
      </c>
      <c r="G29" s="25">
        <v>324</v>
      </c>
      <c r="H29" s="25">
        <v>116</v>
      </c>
      <c r="I29" s="25">
        <v>756</v>
      </c>
      <c r="J29" s="35"/>
      <c r="K29" s="44">
        <v>1.1096345514950166</v>
      </c>
      <c r="L29" s="44">
        <v>0.38538205980066448</v>
      </c>
      <c r="M29" s="44">
        <v>2.9647058823529413</v>
      </c>
      <c r="N29" s="32">
        <v>0.49299999999999999</v>
      </c>
      <c r="O29" s="24"/>
      <c r="P29" s="188" t="s">
        <v>9</v>
      </c>
      <c r="Q29" s="201"/>
      <c r="R29" s="202" t="s">
        <v>84</v>
      </c>
      <c r="S29" s="189"/>
      <c r="T29" s="189"/>
      <c r="U29" s="189"/>
      <c r="V29" s="189"/>
      <c r="W29" s="189"/>
      <c r="X29" s="203"/>
      <c r="Y29" s="78" t="s">
        <v>58</v>
      </c>
      <c r="Z29" s="203"/>
      <c r="AA29" s="189"/>
      <c r="AB29" s="204" t="s">
        <v>87</v>
      </c>
      <c r="AC29" s="203"/>
      <c r="AD29" s="203"/>
      <c r="AE29" s="190"/>
      <c r="AF29" s="24"/>
      <c r="AG29" s="205" t="s">
        <v>115</v>
      </c>
      <c r="AH29" s="213" t="s">
        <v>134</v>
      </c>
      <c r="AI29" s="203">
        <v>1992</v>
      </c>
      <c r="AJ29" s="190"/>
      <c r="AK29" s="24"/>
      <c r="AL29" s="188"/>
      <c r="AM29" s="217"/>
      <c r="AN29" s="189"/>
      <c r="AO29" s="271"/>
      <c r="AP29" s="271"/>
      <c r="AQ29" s="272"/>
      <c r="AR29" s="39"/>
    </row>
    <row r="30" spans="1:44" ht="15" customHeight="1" x14ac:dyDescent="0.25">
      <c r="A30" s="2"/>
      <c r="B30" s="45" t="s">
        <v>14</v>
      </c>
      <c r="C30" s="46"/>
      <c r="D30" s="47"/>
      <c r="E30" s="25">
        <v>16</v>
      </c>
      <c r="F30" s="25">
        <v>1</v>
      </c>
      <c r="G30" s="25">
        <v>22</v>
      </c>
      <c r="H30" s="25">
        <v>5</v>
      </c>
      <c r="I30" s="25">
        <v>56</v>
      </c>
      <c r="J30" s="35"/>
      <c r="K30" s="44">
        <v>1.4375</v>
      </c>
      <c r="L30" s="44">
        <v>0.3125</v>
      </c>
      <c r="M30" s="44">
        <v>3.5</v>
      </c>
      <c r="N30" s="32">
        <v>0.52800000000000002</v>
      </c>
      <c r="O30" s="24"/>
      <c r="P30" s="205" t="s">
        <v>50</v>
      </c>
      <c r="Q30" s="206"/>
      <c r="R30" s="202" t="s">
        <v>84</v>
      </c>
      <c r="S30" s="202"/>
      <c r="T30" s="202"/>
      <c r="U30" s="202"/>
      <c r="V30" s="202"/>
      <c r="W30" s="202"/>
      <c r="X30" s="78"/>
      <c r="Y30" s="78" t="s">
        <v>58</v>
      </c>
      <c r="Z30" s="78"/>
      <c r="AA30" s="202"/>
      <c r="AB30" s="204" t="s">
        <v>87</v>
      </c>
      <c r="AC30" s="78"/>
      <c r="AD30" s="78"/>
      <c r="AE30" s="207"/>
      <c r="AF30" s="24"/>
      <c r="AG30" s="205"/>
      <c r="AH30" s="214"/>
      <c r="AI30" s="202"/>
      <c r="AJ30" s="207"/>
      <c r="AK30" s="24"/>
      <c r="AL30" s="205"/>
      <c r="AM30" s="218"/>
      <c r="AN30" s="202"/>
      <c r="AO30" s="273"/>
      <c r="AP30" s="273"/>
      <c r="AQ30" s="274"/>
      <c r="AR30" s="39"/>
    </row>
    <row r="31" spans="1:44" ht="15" customHeight="1" x14ac:dyDescent="0.25">
      <c r="A31" s="2"/>
      <c r="B31" s="48" t="s">
        <v>15</v>
      </c>
      <c r="C31" s="49"/>
      <c r="D31" s="50"/>
      <c r="E31" s="31">
        <v>12</v>
      </c>
      <c r="F31" s="31">
        <v>1</v>
      </c>
      <c r="G31" s="31">
        <v>11</v>
      </c>
      <c r="H31" s="31">
        <v>5</v>
      </c>
      <c r="I31" s="31">
        <v>33</v>
      </c>
      <c r="J31" s="35"/>
      <c r="K31" s="51">
        <v>1</v>
      </c>
      <c r="L31" s="51">
        <v>0.41</v>
      </c>
      <c r="M31" s="51">
        <v>2.75</v>
      </c>
      <c r="N31" s="52">
        <v>0.51100000000000001</v>
      </c>
      <c r="O31" s="24"/>
      <c r="P31" s="205" t="s">
        <v>51</v>
      </c>
      <c r="Q31" s="206"/>
      <c r="R31" s="202" t="s">
        <v>84</v>
      </c>
      <c r="S31" s="202"/>
      <c r="T31" s="202"/>
      <c r="U31" s="202"/>
      <c r="V31" s="202"/>
      <c r="W31" s="202"/>
      <c r="X31" s="78"/>
      <c r="Y31" s="78" t="s">
        <v>58</v>
      </c>
      <c r="Z31" s="78"/>
      <c r="AA31" s="202"/>
      <c r="AB31" s="204" t="s">
        <v>87</v>
      </c>
      <c r="AC31" s="78"/>
      <c r="AD31" s="78"/>
      <c r="AE31" s="207"/>
      <c r="AF31" s="24"/>
      <c r="AG31" s="205"/>
      <c r="AH31" s="214"/>
      <c r="AI31" s="202"/>
      <c r="AJ31" s="207"/>
      <c r="AK31" s="24"/>
      <c r="AL31" s="205"/>
      <c r="AM31" s="218"/>
      <c r="AN31" s="202"/>
      <c r="AO31" s="273"/>
      <c r="AP31" s="273"/>
      <c r="AQ31" s="274"/>
      <c r="AR31" s="39"/>
    </row>
    <row r="32" spans="1:44" ht="15" customHeight="1" x14ac:dyDescent="0.25">
      <c r="A32" s="2"/>
      <c r="B32" s="53" t="s">
        <v>25</v>
      </c>
      <c r="C32" s="54"/>
      <c r="D32" s="55"/>
      <c r="E32" s="18">
        <v>329</v>
      </c>
      <c r="F32" s="18">
        <v>12</v>
      </c>
      <c r="G32" s="18">
        <v>357</v>
      </c>
      <c r="H32" s="18">
        <v>126</v>
      </c>
      <c r="I32" s="18">
        <v>845</v>
      </c>
      <c r="J32" s="35"/>
      <c r="K32" s="56">
        <v>1.1200000000000001</v>
      </c>
      <c r="L32" s="56">
        <v>0.38080495356037153</v>
      </c>
      <c r="M32" s="56">
        <v>3.08</v>
      </c>
      <c r="N32" s="33">
        <v>0.496</v>
      </c>
      <c r="O32" s="24"/>
      <c r="P32" s="208" t="s">
        <v>10</v>
      </c>
      <c r="Q32" s="209"/>
      <c r="R32" s="210" t="s">
        <v>85</v>
      </c>
      <c r="S32" s="210"/>
      <c r="T32" s="210"/>
      <c r="U32" s="210"/>
      <c r="V32" s="210"/>
      <c r="W32" s="210"/>
      <c r="X32" s="211"/>
      <c r="Y32" s="211" t="s">
        <v>86</v>
      </c>
      <c r="Z32" s="211"/>
      <c r="AA32" s="210"/>
      <c r="AB32" s="130" t="s">
        <v>88</v>
      </c>
      <c r="AC32" s="211"/>
      <c r="AD32" s="211"/>
      <c r="AE32" s="212"/>
      <c r="AF32" s="24"/>
      <c r="AG32" s="208"/>
      <c r="AH32" s="216"/>
      <c r="AI32" s="210"/>
      <c r="AJ32" s="212"/>
      <c r="AK32" s="24"/>
      <c r="AL32" s="208"/>
      <c r="AM32" s="219"/>
      <c r="AN32" s="210"/>
      <c r="AO32" s="275"/>
      <c r="AP32" s="275"/>
      <c r="AQ32" s="276"/>
      <c r="AR32" s="39"/>
    </row>
    <row r="33" spans="1:45" ht="15" customHeight="1" x14ac:dyDescent="0.25">
      <c r="A33" s="2"/>
      <c r="B33" s="37"/>
      <c r="C33" s="37"/>
      <c r="D33" s="37"/>
      <c r="E33" s="37"/>
      <c r="F33" s="37"/>
      <c r="G33" s="37"/>
      <c r="H33" s="37"/>
      <c r="I33" s="37"/>
      <c r="J33" s="35"/>
      <c r="K33" s="37"/>
      <c r="L33" s="37"/>
      <c r="M33" s="37"/>
      <c r="N33" s="36"/>
      <c r="O33" s="24">
        <f>SUM(O30:O32)</f>
        <v>0</v>
      </c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268"/>
      <c r="AP33" s="268"/>
      <c r="AQ33" s="268"/>
      <c r="AR33" s="39"/>
    </row>
    <row r="34" spans="1:45" ht="15" customHeight="1" x14ac:dyDescent="0.25">
      <c r="A34" s="2"/>
      <c r="B34" s="41" t="s">
        <v>133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16"/>
      <c r="O34" s="11"/>
      <c r="P34" s="12"/>
      <c r="Q34" s="12"/>
      <c r="R34" s="12"/>
      <c r="S34" s="12"/>
      <c r="T34" s="11"/>
      <c r="U34" s="11"/>
      <c r="V34" s="12"/>
      <c r="W34" s="12"/>
      <c r="X34" s="12"/>
      <c r="Y34" s="11"/>
      <c r="Z34" s="11"/>
      <c r="AA34" s="11"/>
      <c r="AB34" s="11"/>
      <c r="AC34" s="11"/>
      <c r="AD34" s="11"/>
      <c r="AE34" s="11"/>
      <c r="AF34" s="11"/>
      <c r="AG34" s="11"/>
      <c r="AH34" s="117"/>
      <c r="AI34" s="12"/>
      <c r="AJ34" s="12"/>
      <c r="AK34" s="11"/>
      <c r="AL34" s="12"/>
      <c r="AM34" s="12"/>
      <c r="AN34" s="12"/>
      <c r="AO34" s="269"/>
      <c r="AP34" s="269"/>
      <c r="AQ34" s="270"/>
      <c r="AR34" s="39"/>
    </row>
    <row r="35" spans="1:45" ht="1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5"/>
      <c r="K35" s="38"/>
      <c r="L35" s="38"/>
      <c r="M35" s="38"/>
      <c r="N35" s="36"/>
      <c r="O35" s="24"/>
      <c r="P35" s="35"/>
      <c r="Q35" s="38"/>
      <c r="R35" s="35"/>
      <c r="S35" s="35"/>
      <c r="T35" s="24"/>
      <c r="U35" s="24"/>
      <c r="V35" s="38"/>
      <c r="W35" s="35"/>
      <c r="X35" s="35"/>
      <c r="Y35" s="24"/>
      <c r="Z35" s="24"/>
      <c r="AA35" s="24"/>
      <c r="AB35" s="24"/>
      <c r="AC35" s="24"/>
      <c r="AD35" s="24"/>
      <c r="AE35" s="24"/>
      <c r="AF35" s="24"/>
      <c r="AG35" s="24"/>
      <c r="AH35" s="57"/>
      <c r="AI35" s="35"/>
      <c r="AJ35" s="35"/>
      <c r="AK35" s="24"/>
      <c r="AL35" s="35"/>
      <c r="AM35" s="35"/>
      <c r="AN35" s="35"/>
      <c r="AO35" s="268"/>
      <c r="AP35" s="268"/>
      <c r="AQ35" s="268"/>
      <c r="AR35" s="39"/>
    </row>
    <row r="36" spans="1:45" ht="15" customHeight="1" x14ac:dyDescent="0.2">
      <c r="A36" s="2"/>
      <c r="B36" s="35" t="s">
        <v>59</v>
      </c>
      <c r="C36" s="35"/>
      <c r="D36" s="35" t="s">
        <v>135</v>
      </c>
      <c r="E36" s="35"/>
      <c r="F36" s="35"/>
      <c r="G36" s="35"/>
      <c r="H36" s="35"/>
      <c r="I36" s="35"/>
      <c r="J36" s="35"/>
      <c r="K36" s="35"/>
      <c r="L36" s="35"/>
      <c r="M36" s="35" t="s">
        <v>83</v>
      </c>
      <c r="N36" s="36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268"/>
      <c r="AP36" s="268"/>
      <c r="AQ36" s="268"/>
      <c r="AR36" s="35"/>
      <c r="AS36" s="35"/>
    </row>
    <row r="37" spans="1:45" ht="15" customHeight="1" x14ac:dyDescent="0.2">
      <c r="A37" s="2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268"/>
      <c r="AP37" s="268"/>
      <c r="AQ37" s="268"/>
      <c r="AR37" s="35"/>
      <c r="AS37" s="35"/>
    </row>
    <row r="38" spans="1:45" ht="15" customHeight="1" x14ac:dyDescent="0.2">
      <c r="A38" s="2"/>
      <c r="B38" s="220" t="s">
        <v>146</v>
      </c>
      <c r="C38" s="120"/>
      <c r="D38" s="120"/>
      <c r="E38" s="120"/>
      <c r="F38" s="120" t="s">
        <v>147</v>
      </c>
      <c r="G38" s="120" t="s">
        <v>3</v>
      </c>
      <c r="H38" s="120" t="s">
        <v>5</v>
      </c>
      <c r="I38" s="120" t="s">
        <v>6</v>
      </c>
      <c r="J38" s="120" t="s">
        <v>148</v>
      </c>
      <c r="K38" s="114" t="s">
        <v>16</v>
      </c>
      <c r="L38" s="35"/>
      <c r="M38" s="221" t="s">
        <v>149</v>
      </c>
      <c r="N38" s="121"/>
      <c r="O38" s="121"/>
      <c r="P38" s="120" t="s">
        <v>3</v>
      </c>
      <c r="Q38" s="120" t="s">
        <v>5</v>
      </c>
      <c r="R38" s="120" t="s">
        <v>6</v>
      </c>
      <c r="S38" s="120" t="s">
        <v>148</v>
      </c>
      <c r="T38" s="121"/>
      <c r="U38" s="114" t="s">
        <v>16</v>
      </c>
      <c r="V38" s="35"/>
      <c r="W38" s="221" t="s">
        <v>150</v>
      </c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222"/>
      <c r="AI38" s="223" t="s">
        <v>309</v>
      </c>
      <c r="AJ38" s="122"/>
      <c r="AK38" s="122"/>
      <c r="AL38" s="252" t="s">
        <v>3</v>
      </c>
      <c r="AM38" s="252" t="s">
        <v>5</v>
      </c>
      <c r="AN38" s="252" t="s">
        <v>6</v>
      </c>
      <c r="AO38" s="277"/>
      <c r="AP38" s="278" t="s">
        <v>310</v>
      </c>
      <c r="AQ38" s="279"/>
      <c r="AR38" s="24"/>
      <c r="AS38" s="24"/>
    </row>
    <row r="39" spans="1:45" ht="15" customHeight="1" x14ac:dyDescent="0.2">
      <c r="A39" s="2"/>
      <c r="B39" s="224">
        <v>1974</v>
      </c>
      <c r="C39" s="78" t="s">
        <v>66</v>
      </c>
      <c r="D39" s="202" t="s">
        <v>74</v>
      </c>
      <c r="E39" s="78"/>
      <c r="F39" s="78">
        <v>17</v>
      </c>
      <c r="G39" s="78">
        <v>4</v>
      </c>
      <c r="H39" s="225">
        <f t="shared" ref="H39:H40" si="0">PRODUCT((F4+G4)/E4)</f>
        <v>1.75</v>
      </c>
      <c r="I39" s="232">
        <f t="shared" ref="I39:I40" si="1">PRODUCT(H4/E4)</f>
        <v>1</v>
      </c>
      <c r="J39" s="225">
        <f t="shared" ref="J39:J40" si="2">PRODUCT(F4+G4+H4)/E4</f>
        <v>2.75</v>
      </c>
      <c r="K39" s="226"/>
      <c r="L39" s="38"/>
      <c r="M39" s="215" t="s">
        <v>201</v>
      </c>
      <c r="N39" s="78"/>
      <c r="O39" s="78">
        <v>20</v>
      </c>
      <c r="P39" s="250" t="s">
        <v>225</v>
      </c>
      <c r="Q39" s="78" t="s">
        <v>210</v>
      </c>
      <c r="R39" s="250" t="s">
        <v>252</v>
      </c>
      <c r="S39" s="250" t="s">
        <v>270</v>
      </c>
      <c r="T39" s="225"/>
      <c r="U39" s="226"/>
      <c r="V39" s="38"/>
      <c r="W39" s="215" t="s">
        <v>152</v>
      </c>
      <c r="X39" s="214"/>
      <c r="Y39" s="202"/>
      <c r="Z39" s="202"/>
      <c r="AA39" s="202"/>
      <c r="AB39" s="202"/>
      <c r="AC39" s="202"/>
      <c r="AD39" s="202"/>
      <c r="AE39" s="202"/>
      <c r="AF39" s="202"/>
      <c r="AG39" s="218"/>
      <c r="AH39" s="227"/>
      <c r="AI39" s="205" t="s">
        <v>324</v>
      </c>
      <c r="AJ39" s="202"/>
      <c r="AK39" s="202"/>
      <c r="AL39" s="218">
        <v>273</v>
      </c>
      <c r="AM39" s="218">
        <v>304</v>
      </c>
      <c r="AN39" s="218">
        <v>103</v>
      </c>
      <c r="AO39" s="273"/>
      <c r="AP39" s="280">
        <f>PRODUCT(AL39/AL45)</f>
        <v>0.90697674418604646</v>
      </c>
      <c r="AQ39" s="274"/>
      <c r="AR39" s="24"/>
      <c r="AS39" s="24"/>
    </row>
    <row r="40" spans="1:45" ht="15" customHeight="1" x14ac:dyDescent="0.2">
      <c r="A40" s="2"/>
      <c r="B40" s="224">
        <v>1975</v>
      </c>
      <c r="C40" s="78" t="s">
        <v>75</v>
      </c>
      <c r="D40" s="202" t="s">
        <v>74</v>
      </c>
      <c r="E40" s="78"/>
      <c r="F40" s="78">
        <v>18</v>
      </c>
      <c r="G40" s="78">
        <v>22</v>
      </c>
      <c r="H40" s="225">
        <f t="shared" si="0"/>
        <v>0.36363636363636365</v>
      </c>
      <c r="I40" s="225">
        <f t="shared" si="1"/>
        <v>0.86363636363636365</v>
      </c>
      <c r="J40" s="225">
        <f t="shared" si="2"/>
        <v>1.2272727272727273</v>
      </c>
      <c r="K40" s="226"/>
      <c r="L40" s="38"/>
      <c r="M40" s="215" t="s">
        <v>151</v>
      </c>
      <c r="N40" s="78"/>
      <c r="O40" s="78">
        <v>20</v>
      </c>
      <c r="P40" s="250" t="s">
        <v>226</v>
      </c>
      <c r="Q40" s="78" t="s">
        <v>211</v>
      </c>
      <c r="R40" s="250" t="s">
        <v>253</v>
      </c>
      <c r="S40" s="250" t="s">
        <v>271</v>
      </c>
      <c r="T40" s="225"/>
      <c r="U40" s="226"/>
      <c r="V40" s="38"/>
      <c r="W40" s="229" t="s">
        <v>154</v>
      </c>
      <c r="X40" s="214"/>
      <c r="Y40" s="214" t="s">
        <v>205</v>
      </c>
      <c r="Z40" s="230"/>
      <c r="AA40" s="230"/>
      <c r="AB40" s="230"/>
      <c r="AC40" s="230"/>
      <c r="AD40" s="230"/>
      <c r="AE40" s="230"/>
      <c r="AF40" s="230"/>
      <c r="AG40" s="230" t="s">
        <v>206</v>
      </c>
      <c r="AH40" s="207"/>
      <c r="AI40" s="205" t="s">
        <v>311</v>
      </c>
      <c r="AJ40" s="202"/>
      <c r="AK40" s="202"/>
      <c r="AL40" s="218"/>
      <c r="AM40" s="254">
        <f>PRODUCT(AM39/AL39)</f>
        <v>1.1135531135531136</v>
      </c>
      <c r="AN40" s="254">
        <f>PRODUCT(AN39/AL39)</f>
        <v>0.37728937728937728</v>
      </c>
      <c r="AO40" s="273"/>
      <c r="AP40" s="281"/>
      <c r="AQ40" s="274"/>
      <c r="AR40" s="24"/>
      <c r="AS40" s="24"/>
    </row>
    <row r="41" spans="1:45" ht="15" customHeight="1" x14ac:dyDescent="0.2">
      <c r="A41" s="2"/>
      <c r="B41" s="224">
        <v>1976</v>
      </c>
      <c r="C41" s="78" t="s">
        <v>64</v>
      </c>
      <c r="D41" s="202" t="s">
        <v>74</v>
      </c>
      <c r="E41" s="78"/>
      <c r="F41" s="78">
        <v>19</v>
      </c>
      <c r="G41" s="78">
        <v>20</v>
      </c>
      <c r="H41" s="225">
        <f>PRODUCT((F6+G6)/E6)</f>
        <v>0.35</v>
      </c>
      <c r="I41" s="225">
        <f>PRODUCT(H6/E6)</f>
        <v>0.45</v>
      </c>
      <c r="J41" s="225">
        <f>PRODUCT(F6+G6+H6)/E6</f>
        <v>0.8</v>
      </c>
      <c r="K41" s="226"/>
      <c r="L41" s="38"/>
      <c r="M41" s="215" t="s">
        <v>153</v>
      </c>
      <c r="N41" s="78"/>
      <c r="O41" s="78">
        <v>21</v>
      </c>
      <c r="P41" s="250" t="s">
        <v>227</v>
      </c>
      <c r="Q41" s="78" t="s">
        <v>212</v>
      </c>
      <c r="R41" s="250" t="s">
        <v>254</v>
      </c>
      <c r="S41" s="250" t="s">
        <v>272</v>
      </c>
      <c r="T41" s="225"/>
      <c r="U41" s="226"/>
      <c r="V41" s="38"/>
      <c r="W41" s="229" t="s">
        <v>156</v>
      </c>
      <c r="X41" s="214"/>
      <c r="Y41" s="249" t="s">
        <v>207</v>
      </c>
      <c r="Z41" s="230"/>
      <c r="AA41" s="230"/>
      <c r="AB41" s="230"/>
      <c r="AC41" s="230"/>
      <c r="AD41" s="230"/>
      <c r="AE41" s="230"/>
      <c r="AF41" s="230"/>
      <c r="AG41" s="230" t="s">
        <v>208</v>
      </c>
      <c r="AH41" s="207"/>
      <c r="AI41" s="205"/>
      <c r="AJ41" s="202"/>
      <c r="AK41" s="202"/>
      <c r="AL41" s="218"/>
      <c r="AM41" s="218"/>
      <c r="AN41" s="218"/>
      <c r="AO41" s="273"/>
      <c r="AP41" s="281"/>
      <c r="AQ41" s="274"/>
      <c r="AR41" s="24"/>
      <c r="AS41" s="24"/>
    </row>
    <row r="42" spans="1:45" ht="15" customHeight="1" x14ac:dyDescent="0.2">
      <c r="A42" s="2"/>
      <c r="B42" s="224">
        <v>1977</v>
      </c>
      <c r="C42" s="78" t="s">
        <v>64</v>
      </c>
      <c r="D42" s="202" t="s">
        <v>74</v>
      </c>
      <c r="E42" s="78"/>
      <c r="F42" s="78">
        <v>20</v>
      </c>
      <c r="G42" s="78">
        <v>22</v>
      </c>
      <c r="H42" s="225">
        <f t="shared" ref="H42:H58" si="3">PRODUCT((F7+G7)/E7)</f>
        <v>0.77272727272727271</v>
      </c>
      <c r="I42" s="225">
        <f t="shared" ref="I42:I58" si="4">PRODUCT(H7/E7)</f>
        <v>0.36363636363636365</v>
      </c>
      <c r="J42" s="225">
        <f t="shared" ref="J42:J58" si="5">PRODUCT(F7+G7+H7)/E7</f>
        <v>1.1363636363636365</v>
      </c>
      <c r="K42" s="226">
        <f t="shared" ref="K42:K58" si="6">PRODUCT(I7/E7)</f>
        <v>3.3636363636363638</v>
      </c>
      <c r="L42" s="38"/>
      <c r="M42" s="215" t="s">
        <v>155</v>
      </c>
      <c r="N42" s="78"/>
      <c r="O42" s="78"/>
      <c r="P42" s="250" t="s">
        <v>228</v>
      </c>
      <c r="Q42" s="78" t="s">
        <v>213</v>
      </c>
      <c r="R42" s="250" t="s">
        <v>255</v>
      </c>
      <c r="S42" s="250" t="s">
        <v>273</v>
      </c>
      <c r="T42" s="225"/>
      <c r="U42" s="204" t="s">
        <v>239</v>
      </c>
      <c r="V42" s="38"/>
      <c r="W42" s="231"/>
      <c r="X42" s="214"/>
      <c r="Y42" s="214"/>
      <c r="Z42" s="202"/>
      <c r="AA42" s="202"/>
      <c r="AB42" s="202"/>
      <c r="AC42" s="214"/>
      <c r="AD42" s="202"/>
      <c r="AE42" s="202"/>
      <c r="AF42" s="202"/>
      <c r="AG42" s="214"/>
      <c r="AH42" s="207"/>
      <c r="AI42" s="205" t="s">
        <v>323</v>
      </c>
      <c r="AJ42" s="202"/>
      <c r="AK42" s="202"/>
      <c r="AL42" s="218">
        <v>28</v>
      </c>
      <c r="AM42" s="218">
        <v>30</v>
      </c>
      <c r="AN42" s="218">
        <v>13</v>
      </c>
      <c r="AO42" s="273"/>
      <c r="AP42" s="280">
        <f>PRODUCT(AL42/AL45)</f>
        <v>9.3023255813953487E-2</v>
      </c>
      <c r="AQ42" s="274"/>
      <c r="AR42" s="24"/>
      <c r="AS42" s="24"/>
    </row>
    <row r="43" spans="1:45" ht="15" customHeight="1" x14ac:dyDescent="0.2">
      <c r="A43" s="2"/>
      <c r="B43" s="224">
        <v>1978</v>
      </c>
      <c r="C43" s="78" t="s">
        <v>64</v>
      </c>
      <c r="D43" s="202" t="s">
        <v>74</v>
      </c>
      <c r="E43" s="78"/>
      <c r="F43" s="78">
        <v>21</v>
      </c>
      <c r="G43" s="78">
        <v>22</v>
      </c>
      <c r="H43" s="225">
        <f t="shared" si="3"/>
        <v>0.68181818181818177</v>
      </c>
      <c r="I43" s="225">
        <f t="shared" si="4"/>
        <v>0.81818181818181823</v>
      </c>
      <c r="J43" s="225">
        <f t="shared" si="5"/>
        <v>1.5</v>
      </c>
      <c r="K43" s="226">
        <f t="shared" si="6"/>
        <v>3.4545454545454546</v>
      </c>
      <c r="L43" s="38"/>
      <c r="M43" s="215" t="s">
        <v>157</v>
      </c>
      <c r="N43" s="78"/>
      <c r="O43" s="78"/>
      <c r="P43" s="250" t="s">
        <v>229</v>
      </c>
      <c r="Q43" s="78" t="s">
        <v>214</v>
      </c>
      <c r="R43" s="250" t="s">
        <v>256</v>
      </c>
      <c r="S43" s="250" t="s">
        <v>274</v>
      </c>
      <c r="T43" s="225"/>
      <c r="U43" s="204" t="s">
        <v>243</v>
      </c>
      <c r="V43" s="38"/>
      <c r="W43" s="231" t="s">
        <v>177</v>
      </c>
      <c r="X43" s="214"/>
      <c r="Y43" s="214"/>
      <c r="Z43" s="202"/>
      <c r="AA43" s="202"/>
      <c r="AB43" s="202"/>
      <c r="AC43" s="214"/>
      <c r="AD43" s="202"/>
      <c r="AE43" s="202"/>
      <c r="AF43" s="202"/>
      <c r="AG43" s="214"/>
      <c r="AH43" s="207"/>
      <c r="AI43" s="205" t="s">
        <v>311</v>
      </c>
      <c r="AJ43" s="202"/>
      <c r="AK43" s="202"/>
      <c r="AL43" s="218"/>
      <c r="AM43" s="254">
        <f>PRODUCT(AM42/AL42)</f>
        <v>1.0714285714285714</v>
      </c>
      <c r="AN43" s="254">
        <f>PRODUCT(AN42/AL42)</f>
        <v>0.4642857142857143</v>
      </c>
      <c r="AO43" s="273"/>
      <c r="AP43" s="281"/>
      <c r="AQ43" s="274"/>
      <c r="AR43" s="24"/>
      <c r="AS43" s="24"/>
    </row>
    <row r="44" spans="1:45" ht="15" customHeight="1" x14ac:dyDescent="0.2">
      <c r="A44" s="2"/>
      <c r="B44" s="224">
        <v>1979</v>
      </c>
      <c r="C44" s="78" t="s">
        <v>77</v>
      </c>
      <c r="D44" s="202" t="s">
        <v>74</v>
      </c>
      <c r="E44" s="78"/>
      <c r="F44" s="78">
        <v>22</v>
      </c>
      <c r="G44" s="78">
        <v>22</v>
      </c>
      <c r="H44" s="225">
        <f t="shared" si="3"/>
        <v>0.72727272727272729</v>
      </c>
      <c r="I44" s="225">
        <f t="shared" si="4"/>
        <v>0.63636363636363635</v>
      </c>
      <c r="J44" s="225">
        <f t="shared" si="5"/>
        <v>1.3636363636363635</v>
      </c>
      <c r="K44" s="226">
        <f t="shared" si="6"/>
        <v>3.6818181818181817</v>
      </c>
      <c r="L44" s="38"/>
      <c r="M44" s="215" t="s">
        <v>159</v>
      </c>
      <c r="N44" s="78"/>
      <c r="O44" s="78"/>
      <c r="P44" s="250" t="s">
        <v>230</v>
      </c>
      <c r="Q44" s="78" t="s">
        <v>215</v>
      </c>
      <c r="R44" s="250" t="s">
        <v>257</v>
      </c>
      <c r="S44" s="250" t="s">
        <v>215</v>
      </c>
      <c r="T44" s="225"/>
      <c r="U44" s="247" t="s">
        <v>244</v>
      </c>
      <c r="V44" s="38"/>
      <c r="W44" s="229" t="s">
        <v>154</v>
      </c>
      <c r="X44" s="214"/>
      <c r="Y44" s="230" t="s">
        <v>202</v>
      </c>
      <c r="Z44" s="235"/>
      <c r="AA44" s="235"/>
      <c r="AB44" s="235"/>
      <c r="AC44" s="235"/>
      <c r="AD44" s="235"/>
      <c r="AE44" s="235"/>
      <c r="AF44" s="235"/>
      <c r="AG44" s="230" t="s">
        <v>203</v>
      </c>
      <c r="AH44" s="226">
        <v>1.1111111111111112</v>
      </c>
      <c r="AI44" s="205"/>
      <c r="AJ44" s="202"/>
      <c r="AK44" s="202"/>
      <c r="AL44" s="218"/>
      <c r="AM44" s="218"/>
      <c r="AN44" s="218"/>
      <c r="AO44" s="273"/>
      <c r="AP44" s="273"/>
      <c r="AQ44" s="274"/>
      <c r="AR44" s="24"/>
      <c r="AS44" s="24"/>
    </row>
    <row r="45" spans="1:45" ht="15" customHeight="1" x14ac:dyDescent="0.2">
      <c r="A45" s="2"/>
      <c r="B45" s="224">
        <v>1980</v>
      </c>
      <c r="C45" s="78"/>
      <c r="D45" s="202"/>
      <c r="E45" s="78"/>
      <c r="F45" s="78">
        <v>23</v>
      </c>
      <c r="G45" s="78"/>
      <c r="H45" s="225"/>
      <c r="I45" s="225"/>
      <c r="J45" s="225"/>
      <c r="K45" s="226"/>
      <c r="L45" s="38"/>
      <c r="M45" s="215" t="s">
        <v>160</v>
      </c>
      <c r="N45" s="78"/>
      <c r="O45" s="78"/>
      <c r="P45" s="250" t="s">
        <v>231</v>
      </c>
      <c r="Q45" s="78" t="s">
        <v>216</v>
      </c>
      <c r="R45" s="250" t="s">
        <v>258</v>
      </c>
      <c r="S45" s="250" t="s">
        <v>269</v>
      </c>
      <c r="T45" s="225"/>
      <c r="U45" s="204" t="s">
        <v>167</v>
      </c>
      <c r="V45" s="38"/>
      <c r="W45" s="229" t="s">
        <v>156</v>
      </c>
      <c r="X45" s="214"/>
      <c r="Y45" s="230" t="s">
        <v>209</v>
      </c>
      <c r="Z45" s="230"/>
      <c r="AA45" s="230"/>
      <c r="AB45" s="230"/>
      <c r="AC45" s="230"/>
      <c r="AD45" s="230"/>
      <c r="AE45" s="230"/>
      <c r="AF45" s="230"/>
      <c r="AG45" s="230" t="s">
        <v>204</v>
      </c>
      <c r="AH45" s="226">
        <v>1.1152416356877324</v>
      </c>
      <c r="AI45" s="205" t="s">
        <v>7</v>
      </c>
      <c r="AJ45" s="202"/>
      <c r="AK45" s="202"/>
      <c r="AL45" s="218">
        <f>PRODUCT(AL39+AL42)</f>
        <v>301</v>
      </c>
      <c r="AM45" s="218">
        <f>PRODUCT(AM39+AM42)</f>
        <v>334</v>
      </c>
      <c r="AN45" s="218">
        <f>PRODUCT(AN39+AN42)</f>
        <v>116</v>
      </c>
      <c r="AO45" s="273"/>
      <c r="AP45" s="273"/>
      <c r="AQ45" s="274"/>
      <c r="AR45" s="24"/>
      <c r="AS45" s="24"/>
    </row>
    <row r="46" spans="1:45" ht="15" customHeight="1" x14ac:dyDescent="0.2">
      <c r="A46" s="2"/>
      <c r="B46" s="224">
        <v>1981</v>
      </c>
      <c r="C46" s="78" t="s">
        <v>67</v>
      </c>
      <c r="D46" s="202" t="s">
        <v>74</v>
      </c>
      <c r="E46" s="78"/>
      <c r="F46" s="78">
        <v>24</v>
      </c>
      <c r="G46" s="78">
        <v>22</v>
      </c>
      <c r="H46" s="225">
        <f t="shared" si="3"/>
        <v>1.1363636363636365</v>
      </c>
      <c r="I46" s="225">
        <f t="shared" si="4"/>
        <v>0.63636363636363635</v>
      </c>
      <c r="J46" s="225">
        <f t="shared" si="5"/>
        <v>1.7727272727272727</v>
      </c>
      <c r="K46" s="233">
        <f t="shared" si="6"/>
        <v>4.4545454545454541</v>
      </c>
      <c r="L46" s="38"/>
      <c r="M46" s="215" t="s">
        <v>163</v>
      </c>
      <c r="N46" s="78"/>
      <c r="O46" s="78"/>
      <c r="P46" s="250" t="s">
        <v>232</v>
      </c>
      <c r="Q46" s="78" t="s">
        <v>217</v>
      </c>
      <c r="R46" s="250" t="s">
        <v>259</v>
      </c>
      <c r="S46" s="250" t="s">
        <v>275</v>
      </c>
      <c r="T46" s="225"/>
      <c r="U46" s="204" t="s">
        <v>145</v>
      </c>
      <c r="V46" s="38"/>
      <c r="W46" s="231"/>
      <c r="X46" s="214"/>
      <c r="Y46" s="214"/>
      <c r="Z46" s="202"/>
      <c r="AA46" s="202"/>
      <c r="AB46" s="202"/>
      <c r="AC46" s="214"/>
      <c r="AD46" s="202"/>
      <c r="AE46" s="202"/>
      <c r="AF46" s="202"/>
      <c r="AG46" s="214"/>
      <c r="AH46" s="207"/>
      <c r="AI46" s="205" t="s">
        <v>311</v>
      </c>
      <c r="AJ46" s="202"/>
      <c r="AK46" s="202"/>
      <c r="AL46" s="218"/>
      <c r="AM46" s="254">
        <f>PRODUCT(AM45/AL45)</f>
        <v>1.1096345514950166</v>
      </c>
      <c r="AN46" s="254">
        <f>PRODUCT(AN45/AL45)</f>
        <v>0.38538205980066448</v>
      </c>
      <c r="AO46" s="273"/>
      <c r="AP46" s="273"/>
      <c r="AQ46" s="274"/>
      <c r="AR46" s="24"/>
      <c r="AS46" s="24"/>
    </row>
    <row r="47" spans="1:45" ht="15" customHeight="1" x14ac:dyDescent="0.2">
      <c r="A47" s="2"/>
      <c r="B47" s="224">
        <v>1982</v>
      </c>
      <c r="C47" s="78" t="s">
        <v>75</v>
      </c>
      <c r="D47" s="202" t="s">
        <v>79</v>
      </c>
      <c r="E47" s="78"/>
      <c r="F47" s="78">
        <v>25</v>
      </c>
      <c r="G47" s="78">
        <v>22</v>
      </c>
      <c r="H47" s="225">
        <f t="shared" si="3"/>
        <v>1.2272727272727273</v>
      </c>
      <c r="I47" s="225">
        <f t="shared" si="4"/>
        <v>0.59090909090909094</v>
      </c>
      <c r="J47" s="225">
        <f t="shared" si="5"/>
        <v>1.8181818181818181</v>
      </c>
      <c r="K47" s="226">
        <f t="shared" si="6"/>
        <v>4.4090909090909092</v>
      </c>
      <c r="L47" s="38"/>
      <c r="M47" s="215" t="s">
        <v>164</v>
      </c>
      <c r="N47" s="78"/>
      <c r="O47" s="78"/>
      <c r="P47" s="250" t="s">
        <v>233</v>
      </c>
      <c r="Q47" s="78" t="s">
        <v>218</v>
      </c>
      <c r="R47" s="6" t="s">
        <v>172</v>
      </c>
      <c r="S47" s="250" t="s">
        <v>276</v>
      </c>
      <c r="T47" s="225"/>
      <c r="U47" s="204" t="s">
        <v>245</v>
      </c>
      <c r="V47" s="38"/>
      <c r="W47" s="231"/>
      <c r="X47" s="214"/>
      <c r="Y47" s="214"/>
      <c r="Z47" s="202"/>
      <c r="AA47" s="202"/>
      <c r="AB47" s="202"/>
      <c r="AC47" s="214"/>
      <c r="AD47" s="202"/>
      <c r="AE47" s="202"/>
      <c r="AF47" s="202"/>
      <c r="AG47" s="214"/>
      <c r="AH47" s="207"/>
      <c r="AI47" s="205"/>
      <c r="AJ47" s="202"/>
      <c r="AK47" s="202"/>
      <c r="AL47" s="202"/>
      <c r="AM47" s="214"/>
      <c r="AN47" s="202"/>
      <c r="AO47" s="273"/>
      <c r="AP47" s="273"/>
      <c r="AQ47" s="274"/>
      <c r="AR47" s="24"/>
      <c r="AS47" s="24"/>
    </row>
    <row r="48" spans="1:45" ht="15" customHeight="1" x14ac:dyDescent="0.2">
      <c r="A48" s="2"/>
      <c r="B48" s="224">
        <v>1983</v>
      </c>
      <c r="C48" s="78" t="s">
        <v>61</v>
      </c>
      <c r="D48" s="202" t="s">
        <v>79</v>
      </c>
      <c r="E48" s="78"/>
      <c r="F48" s="78">
        <v>26</v>
      </c>
      <c r="G48" s="78">
        <v>6</v>
      </c>
      <c r="H48" s="225">
        <f t="shared" si="3"/>
        <v>0.5</v>
      </c>
      <c r="I48" s="225">
        <f t="shared" si="4"/>
        <v>0</v>
      </c>
      <c r="J48" s="225">
        <f t="shared" si="5"/>
        <v>0.5</v>
      </c>
      <c r="K48" s="226">
        <f t="shared" si="6"/>
        <v>1.6666666666666667</v>
      </c>
      <c r="L48" s="38"/>
      <c r="M48" s="215" t="s">
        <v>166</v>
      </c>
      <c r="N48" s="78"/>
      <c r="O48" s="78"/>
      <c r="P48" s="250" t="s">
        <v>234</v>
      </c>
      <c r="Q48" s="78" t="s">
        <v>219</v>
      </c>
      <c r="R48" s="250" t="s">
        <v>260</v>
      </c>
      <c r="S48" s="250" t="s">
        <v>277</v>
      </c>
      <c r="T48" s="225"/>
      <c r="U48" s="204" t="s">
        <v>246</v>
      </c>
      <c r="V48" s="38"/>
      <c r="W48" s="231"/>
      <c r="X48" s="214"/>
      <c r="Y48" s="214"/>
      <c r="Z48" s="202"/>
      <c r="AA48" s="202"/>
      <c r="AB48" s="202"/>
      <c r="AC48" s="214"/>
      <c r="AD48" s="202"/>
      <c r="AE48" s="202"/>
      <c r="AF48" s="202"/>
      <c r="AG48" s="214"/>
      <c r="AH48" s="207"/>
      <c r="AI48" s="223" t="s">
        <v>312</v>
      </c>
      <c r="AJ48" s="122"/>
      <c r="AK48" s="122"/>
      <c r="AL48" s="252" t="s">
        <v>313</v>
      </c>
      <c r="AM48" s="252" t="s">
        <v>314</v>
      </c>
      <c r="AN48" s="252" t="s">
        <v>315</v>
      </c>
      <c r="AO48" s="282"/>
      <c r="AP48" s="277"/>
      <c r="AQ48" s="279"/>
      <c r="AR48" s="24"/>
      <c r="AS48" s="24"/>
    </row>
    <row r="49" spans="1:45" ht="15" customHeight="1" x14ac:dyDescent="0.2">
      <c r="A49" s="2"/>
      <c r="B49" s="224">
        <v>1984</v>
      </c>
      <c r="C49" s="78"/>
      <c r="D49" s="202"/>
      <c r="E49" s="78"/>
      <c r="F49" s="78">
        <v>27</v>
      </c>
      <c r="G49" s="78"/>
      <c r="H49" s="225"/>
      <c r="I49" s="225"/>
      <c r="J49" s="225"/>
      <c r="K49" s="226"/>
      <c r="L49" s="38"/>
      <c r="M49" s="215" t="s">
        <v>168</v>
      </c>
      <c r="N49" s="78"/>
      <c r="O49" s="78"/>
      <c r="P49" s="250" t="s">
        <v>235</v>
      </c>
      <c r="Q49" s="78" t="s">
        <v>220</v>
      </c>
      <c r="R49" s="250" t="s">
        <v>261</v>
      </c>
      <c r="S49" s="250" t="s">
        <v>161</v>
      </c>
      <c r="T49" s="225"/>
      <c r="U49" s="204" t="s">
        <v>247</v>
      </c>
      <c r="V49" s="38"/>
      <c r="W49" s="231"/>
      <c r="X49" s="214"/>
      <c r="Y49" s="214"/>
      <c r="Z49" s="202"/>
      <c r="AA49" s="202"/>
      <c r="AB49" s="202"/>
      <c r="AC49" s="214"/>
      <c r="AD49" s="202"/>
      <c r="AE49" s="202"/>
      <c r="AF49" s="202"/>
      <c r="AG49" s="214"/>
      <c r="AH49" s="207"/>
      <c r="AI49" s="205" t="s">
        <v>324</v>
      </c>
      <c r="AJ49" s="202"/>
      <c r="AK49" s="202"/>
      <c r="AL49" s="254">
        <f>PRODUCT(AM40)</f>
        <v>1.1135531135531136</v>
      </c>
      <c r="AM49" s="254">
        <v>1.6</v>
      </c>
      <c r="AN49" s="254">
        <f>PRODUCT(AL49-AM49)</f>
        <v>-0.4864468864468865</v>
      </c>
      <c r="AO49" s="283"/>
      <c r="AP49" s="273"/>
      <c r="AQ49" s="274"/>
      <c r="AR49" s="24"/>
      <c r="AS49" s="24"/>
    </row>
    <row r="50" spans="1:45" ht="15" customHeight="1" x14ac:dyDescent="0.2">
      <c r="A50" s="2"/>
      <c r="B50" s="224">
        <v>1985</v>
      </c>
      <c r="C50" s="78"/>
      <c r="D50" s="202"/>
      <c r="E50" s="78"/>
      <c r="F50" s="78">
        <v>28</v>
      </c>
      <c r="G50" s="78"/>
      <c r="H50" s="225"/>
      <c r="I50" s="225"/>
      <c r="J50" s="225"/>
      <c r="K50" s="226"/>
      <c r="L50" s="38"/>
      <c r="M50" s="215" t="s">
        <v>170</v>
      </c>
      <c r="N50" s="78"/>
      <c r="O50" s="78"/>
      <c r="P50" s="250" t="s">
        <v>236</v>
      </c>
      <c r="Q50" s="78" t="s">
        <v>221</v>
      </c>
      <c r="R50" s="250" t="s">
        <v>262</v>
      </c>
      <c r="S50" s="250" t="s">
        <v>278</v>
      </c>
      <c r="T50" s="225"/>
      <c r="U50" s="204" t="s">
        <v>171</v>
      </c>
      <c r="V50" s="38"/>
      <c r="W50" s="231"/>
      <c r="X50" s="214"/>
      <c r="Y50" s="214"/>
      <c r="Z50" s="202"/>
      <c r="AA50" s="202"/>
      <c r="AB50" s="202"/>
      <c r="AC50" s="214"/>
      <c r="AD50" s="202"/>
      <c r="AE50" s="202"/>
      <c r="AF50" s="202"/>
      <c r="AG50" s="214"/>
      <c r="AH50" s="207"/>
      <c r="AI50" s="205" t="s">
        <v>323</v>
      </c>
      <c r="AJ50" s="202"/>
      <c r="AK50" s="202"/>
      <c r="AL50" s="254">
        <f>PRODUCT(AM43)</f>
        <v>1.0714285714285714</v>
      </c>
      <c r="AM50" s="254">
        <v>0.67</v>
      </c>
      <c r="AN50" s="254">
        <f t="shared" ref="AN50:AN51" si="7">PRODUCT(AL50-AM50)</f>
        <v>0.40142857142857136</v>
      </c>
      <c r="AO50" s="283"/>
      <c r="AP50" s="273"/>
      <c r="AQ50" s="274"/>
      <c r="AR50" s="24"/>
      <c r="AS50" s="24"/>
    </row>
    <row r="51" spans="1:45" ht="15" customHeight="1" x14ac:dyDescent="0.2">
      <c r="A51" s="2"/>
      <c r="B51" s="224">
        <v>1986</v>
      </c>
      <c r="C51" s="78"/>
      <c r="D51" s="202"/>
      <c r="E51" s="78"/>
      <c r="F51" s="78">
        <v>29</v>
      </c>
      <c r="G51" s="78"/>
      <c r="H51" s="225"/>
      <c r="I51" s="225"/>
      <c r="J51" s="225"/>
      <c r="K51" s="226"/>
      <c r="L51" s="38"/>
      <c r="M51" s="215" t="s">
        <v>174</v>
      </c>
      <c r="N51" s="78"/>
      <c r="O51" s="78"/>
      <c r="P51" s="250" t="s">
        <v>237</v>
      </c>
      <c r="Q51" s="78" t="s">
        <v>222</v>
      </c>
      <c r="R51" s="250" t="s">
        <v>263</v>
      </c>
      <c r="S51" s="250" t="s">
        <v>279</v>
      </c>
      <c r="T51" s="225"/>
      <c r="U51" s="204" t="s">
        <v>248</v>
      </c>
      <c r="V51" s="38"/>
      <c r="W51" s="231"/>
      <c r="X51" s="214"/>
      <c r="Y51" s="214"/>
      <c r="Z51" s="202"/>
      <c r="AA51" s="202"/>
      <c r="AB51" s="202"/>
      <c r="AC51" s="214"/>
      <c r="AD51" s="202"/>
      <c r="AE51" s="202"/>
      <c r="AF51" s="202"/>
      <c r="AG51" s="214"/>
      <c r="AH51" s="207"/>
      <c r="AI51" s="205" t="s">
        <v>7</v>
      </c>
      <c r="AJ51" s="202"/>
      <c r="AK51" s="202"/>
      <c r="AL51" s="254">
        <f>PRODUCT(AM46)</f>
        <v>1.1096345514950166</v>
      </c>
      <c r="AM51" s="254">
        <f>PRODUCT(AM68)</f>
        <v>0</v>
      </c>
      <c r="AN51" s="254">
        <f t="shared" si="7"/>
        <v>1.1096345514950166</v>
      </c>
      <c r="AO51" s="283"/>
      <c r="AP51" s="273"/>
      <c r="AQ51" s="274"/>
      <c r="AR51" s="24"/>
      <c r="AS51" s="24"/>
    </row>
    <row r="52" spans="1:45" ht="15" customHeight="1" x14ac:dyDescent="0.2">
      <c r="A52" s="2"/>
      <c r="B52" s="224">
        <v>1987</v>
      </c>
      <c r="C52" s="78" t="s">
        <v>64</v>
      </c>
      <c r="D52" s="202" t="s">
        <v>74</v>
      </c>
      <c r="E52" s="78"/>
      <c r="F52" s="78">
        <v>30</v>
      </c>
      <c r="G52" s="78">
        <v>22</v>
      </c>
      <c r="H52" s="225">
        <f t="shared" si="3"/>
        <v>1.6363636363636365</v>
      </c>
      <c r="I52" s="225">
        <f t="shared" si="4"/>
        <v>0.18181818181818182</v>
      </c>
      <c r="J52" s="225">
        <f t="shared" si="5"/>
        <v>1.8181818181818181</v>
      </c>
      <c r="K52" s="226">
        <f t="shared" si="6"/>
        <v>2.1363636363636362</v>
      </c>
      <c r="L52" s="38"/>
      <c r="M52" s="215" t="s">
        <v>175</v>
      </c>
      <c r="N52" s="78"/>
      <c r="O52" s="78"/>
      <c r="P52" s="250" t="s">
        <v>238</v>
      </c>
      <c r="Q52" s="78" t="s">
        <v>167</v>
      </c>
      <c r="R52" s="250" t="s">
        <v>264</v>
      </c>
      <c r="S52" s="250" t="s">
        <v>280</v>
      </c>
      <c r="T52" s="225"/>
      <c r="U52" s="204" t="s">
        <v>183</v>
      </c>
      <c r="V52" s="38"/>
      <c r="W52" s="231"/>
      <c r="X52" s="214"/>
      <c r="Y52" s="214"/>
      <c r="Z52" s="202"/>
      <c r="AA52" s="202"/>
      <c r="AB52" s="202"/>
      <c r="AC52" s="214"/>
      <c r="AD52" s="202"/>
      <c r="AE52" s="202"/>
      <c r="AF52" s="202"/>
      <c r="AG52" s="214"/>
      <c r="AH52" s="207"/>
      <c r="AI52" s="255"/>
      <c r="AJ52" s="202"/>
      <c r="AK52" s="202"/>
      <c r="AL52" s="202"/>
      <c r="AM52" s="218"/>
      <c r="AN52" s="218"/>
      <c r="AO52" s="283"/>
      <c r="AP52" s="273"/>
      <c r="AQ52" s="274"/>
      <c r="AR52" s="24"/>
      <c r="AS52" s="24"/>
    </row>
    <row r="53" spans="1:45" ht="15" customHeight="1" x14ac:dyDescent="0.2">
      <c r="A53" s="2"/>
      <c r="B53" s="224">
        <v>1988</v>
      </c>
      <c r="C53" s="78" t="s">
        <v>67</v>
      </c>
      <c r="D53" s="202" t="s">
        <v>74</v>
      </c>
      <c r="E53" s="78"/>
      <c r="F53" s="78">
        <v>31</v>
      </c>
      <c r="G53" s="78">
        <v>22</v>
      </c>
      <c r="H53" s="225">
        <f t="shared" si="3"/>
        <v>0.81818181818181823</v>
      </c>
      <c r="I53" s="225">
        <f t="shared" si="4"/>
        <v>0</v>
      </c>
      <c r="J53" s="225">
        <f t="shared" si="5"/>
        <v>0.81818181818181823</v>
      </c>
      <c r="K53" s="226">
        <f t="shared" si="6"/>
        <v>1.3636363636363635</v>
      </c>
      <c r="L53" s="38"/>
      <c r="M53" s="215" t="s">
        <v>178</v>
      </c>
      <c r="N53" s="78"/>
      <c r="O53" s="78"/>
      <c r="P53" s="250" t="s">
        <v>239</v>
      </c>
      <c r="Q53" s="78" t="s">
        <v>223</v>
      </c>
      <c r="R53" s="250" t="s">
        <v>265</v>
      </c>
      <c r="S53" s="250" t="s">
        <v>281</v>
      </c>
      <c r="T53" s="225"/>
      <c r="U53" s="204" t="s">
        <v>183</v>
      </c>
      <c r="V53" s="38"/>
      <c r="W53" s="231"/>
      <c r="X53" s="214"/>
      <c r="Y53" s="214"/>
      <c r="Z53" s="202"/>
      <c r="AA53" s="202"/>
      <c r="AB53" s="202"/>
      <c r="AC53" s="214"/>
      <c r="AD53" s="202"/>
      <c r="AE53" s="202"/>
      <c r="AF53" s="202"/>
      <c r="AG53" s="214"/>
      <c r="AH53" s="207"/>
      <c r="AI53" s="223" t="s">
        <v>316</v>
      </c>
      <c r="AJ53" s="122"/>
      <c r="AK53" s="122"/>
      <c r="AL53" s="252" t="s">
        <v>313</v>
      </c>
      <c r="AM53" s="252" t="s">
        <v>314</v>
      </c>
      <c r="AN53" s="252" t="s">
        <v>315</v>
      </c>
      <c r="AO53" s="282"/>
      <c r="AP53" s="277"/>
      <c r="AQ53" s="279"/>
      <c r="AR53" s="24"/>
      <c r="AS53" s="24"/>
    </row>
    <row r="54" spans="1:45" ht="15" customHeight="1" x14ac:dyDescent="0.2">
      <c r="A54" s="2"/>
      <c r="B54" s="224">
        <v>1989</v>
      </c>
      <c r="C54" s="78"/>
      <c r="D54" s="202"/>
      <c r="E54" s="78"/>
      <c r="F54" s="78">
        <v>32</v>
      </c>
      <c r="G54" s="78"/>
      <c r="H54" s="225"/>
      <c r="I54" s="225"/>
      <c r="J54" s="225"/>
      <c r="K54" s="226"/>
      <c r="L54" s="38"/>
      <c r="M54" s="215" t="s">
        <v>180</v>
      </c>
      <c r="N54" s="78"/>
      <c r="O54" s="78"/>
      <c r="P54" s="250" t="s">
        <v>240</v>
      </c>
      <c r="Q54" s="78" t="s">
        <v>224</v>
      </c>
      <c r="R54" s="250" t="s">
        <v>266</v>
      </c>
      <c r="S54" s="250" t="s">
        <v>179</v>
      </c>
      <c r="T54" s="225"/>
      <c r="U54" s="204" t="s">
        <v>249</v>
      </c>
      <c r="V54" s="38"/>
      <c r="W54" s="231"/>
      <c r="X54" s="214"/>
      <c r="Y54" s="214"/>
      <c r="Z54" s="202"/>
      <c r="AA54" s="202"/>
      <c r="AB54" s="202"/>
      <c r="AC54" s="214"/>
      <c r="AD54" s="202"/>
      <c r="AE54" s="202"/>
      <c r="AF54" s="202"/>
      <c r="AG54" s="214"/>
      <c r="AH54" s="207"/>
      <c r="AI54" s="205" t="s">
        <v>324</v>
      </c>
      <c r="AJ54" s="202"/>
      <c r="AK54" s="202"/>
      <c r="AL54" s="254">
        <f>PRODUCT(AN40)</f>
        <v>0.37728937728937728</v>
      </c>
      <c r="AM54" s="254">
        <v>0.3</v>
      </c>
      <c r="AN54" s="254">
        <f>PRODUCT(AL54-AM54)</f>
        <v>7.7289377289377292E-2</v>
      </c>
      <c r="AO54" s="283"/>
      <c r="AP54" s="273"/>
      <c r="AQ54" s="274"/>
      <c r="AR54" s="24"/>
      <c r="AS54" s="24"/>
    </row>
    <row r="55" spans="1:45" ht="15" customHeight="1" x14ac:dyDescent="0.2">
      <c r="A55" s="2"/>
      <c r="B55" s="224">
        <v>1990</v>
      </c>
      <c r="C55" s="78" t="s">
        <v>63</v>
      </c>
      <c r="D55" s="202" t="s">
        <v>74</v>
      </c>
      <c r="E55" s="78"/>
      <c r="F55" s="78">
        <v>33</v>
      </c>
      <c r="G55" s="78">
        <v>26</v>
      </c>
      <c r="H55" s="225">
        <f t="shared" si="3"/>
        <v>1.6923076923076923</v>
      </c>
      <c r="I55" s="225">
        <f t="shared" si="4"/>
        <v>0</v>
      </c>
      <c r="J55" s="225">
        <f t="shared" si="5"/>
        <v>1.6923076923076923</v>
      </c>
      <c r="K55" s="226">
        <f t="shared" si="6"/>
        <v>2.7307692307692308</v>
      </c>
      <c r="L55" s="38"/>
      <c r="M55" s="215" t="s">
        <v>182</v>
      </c>
      <c r="N55" s="78"/>
      <c r="O55" s="78"/>
      <c r="P55" s="250" t="s">
        <v>145</v>
      </c>
      <c r="Q55" s="78" t="s">
        <v>173</v>
      </c>
      <c r="R55" s="250" t="s">
        <v>267</v>
      </c>
      <c r="S55" s="250" t="s">
        <v>282</v>
      </c>
      <c r="T55" s="225"/>
      <c r="U55" s="204" t="s">
        <v>158</v>
      </c>
      <c r="V55" s="38"/>
      <c r="W55" s="231"/>
      <c r="X55" s="214"/>
      <c r="Y55" s="214"/>
      <c r="Z55" s="202"/>
      <c r="AA55" s="202"/>
      <c r="AB55" s="202"/>
      <c r="AC55" s="214"/>
      <c r="AD55" s="202"/>
      <c r="AE55" s="202"/>
      <c r="AF55" s="202"/>
      <c r="AG55" s="214"/>
      <c r="AH55" s="207"/>
      <c r="AI55" s="205" t="s">
        <v>323</v>
      </c>
      <c r="AJ55" s="202"/>
      <c r="AK55" s="202"/>
      <c r="AL55" s="254">
        <f>PRODUCT(AN43)</f>
        <v>0.4642857142857143</v>
      </c>
      <c r="AM55" s="254">
        <v>0.33</v>
      </c>
      <c r="AN55" s="254">
        <f t="shared" ref="AN55:AN56" si="8">PRODUCT(AL55-AM55)</f>
        <v>0.13428571428571429</v>
      </c>
      <c r="AO55" s="283"/>
      <c r="AP55" s="273"/>
      <c r="AQ55" s="274"/>
      <c r="AR55" s="24"/>
      <c r="AS55" s="24"/>
    </row>
    <row r="56" spans="1:45" ht="15" customHeight="1" x14ac:dyDescent="0.2">
      <c r="A56" s="2"/>
      <c r="B56" s="224">
        <v>1991</v>
      </c>
      <c r="C56" s="78" t="s">
        <v>63</v>
      </c>
      <c r="D56" s="202" t="s">
        <v>74</v>
      </c>
      <c r="E56" s="78"/>
      <c r="F56" s="78">
        <v>34</v>
      </c>
      <c r="G56" s="78">
        <v>26</v>
      </c>
      <c r="H56" s="232">
        <f t="shared" si="3"/>
        <v>2.5</v>
      </c>
      <c r="I56" s="225">
        <f t="shared" si="4"/>
        <v>0.30769230769230771</v>
      </c>
      <c r="J56" s="232">
        <f t="shared" si="5"/>
        <v>2.8076923076923075</v>
      </c>
      <c r="K56" s="226">
        <f t="shared" si="6"/>
        <v>3.4615384615384617</v>
      </c>
      <c r="L56" s="38"/>
      <c r="M56" s="215" t="s">
        <v>184</v>
      </c>
      <c r="N56" s="78"/>
      <c r="O56" s="78"/>
      <c r="P56" s="250" t="s">
        <v>241</v>
      </c>
      <c r="Q56" s="78" t="s">
        <v>80</v>
      </c>
      <c r="R56" s="250" t="s">
        <v>216</v>
      </c>
      <c r="S56" s="250" t="s">
        <v>283</v>
      </c>
      <c r="T56" s="225"/>
      <c r="U56" s="204" t="s">
        <v>250</v>
      </c>
      <c r="V56" s="38"/>
      <c r="W56" s="231"/>
      <c r="X56" s="214"/>
      <c r="Y56" s="214"/>
      <c r="Z56" s="202"/>
      <c r="AA56" s="202"/>
      <c r="AB56" s="202"/>
      <c r="AC56" s="214"/>
      <c r="AD56" s="202"/>
      <c r="AE56" s="202"/>
      <c r="AF56" s="202"/>
      <c r="AG56" s="214"/>
      <c r="AH56" s="207"/>
      <c r="AI56" s="205" t="s">
        <v>7</v>
      </c>
      <c r="AJ56" s="202"/>
      <c r="AK56" s="202"/>
      <c r="AL56" s="254">
        <f>PRODUCT(AN46)</f>
        <v>0.38538205980066448</v>
      </c>
      <c r="AM56" s="254">
        <f>PRODUCT(AN68)</f>
        <v>0</v>
      </c>
      <c r="AN56" s="254">
        <f t="shared" si="8"/>
        <v>0.38538205980066448</v>
      </c>
      <c r="AO56" s="283"/>
      <c r="AP56" s="273"/>
      <c r="AQ56" s="274"/>
      <c r="AR56" s="24"/>
      <c r="AS56" s="24"/>
    </row>
    <row r="57" spans="1:45" ht="15" customHeight="1" x14ac:dyDescent="0.2">
      <c r="A57" s="2"/>
      <c r="B57" s="224">
        <v>1992</v>
      </c>
      <c r="C57" s="78" t="s">
        <v>66</v>
      </c>
      <c r="D57" s="202" t="s">
        <v>74</v>
      </c>
      <c r="E57" s="78"/>
      <c r="F57" s="78">
        <v>35</v>
      </c>
      <c r="G57" s="78">
        <v>26</v>
      </c>
      <c r="H57" s="225">
        <f t="shared" si="3"/>
        <v>1.5384615384615385</v>
      </c>
      <c r="I57" s="225">
        <f t="shared" si="4"/>
        <v>0.11538461538461539</v>
      </c>
      <c r="J57" s="225">
        <f t="shared" si="5"/>
        <v>1.6538461538461537</v>
      </c>
      <c r="K57" s="226">
        <f t="shared" si="6"/>
        <v>2.3846153846153846</v>
      </c>
      <c r="L57" s="38"/>
      <c r="M57" s="215" t="s">
        <v>185</v>
      </c>
      <c r="N57" s="78"/>
      <c r="O57" s="78"/>
      <c r="P57" s="250" t="s">
        <v>242</v>
      </c>
      <c r="Q57" s="234" t="s">
        <v>63</v>
      </c>
      <c r="R57" s="250" t="s">
        <v>268</v>
      </c>
      <c r="S57" s="6" t="s">
        <v>244</v>
      </c>
      <c r="T57" s="225"/>
      <c r="U57" s="204" t="s">
        <v>251</v>
      </c>
      <c r="V57" s="38"/>
      <c r="W57" s="231"/>
      <c r="X57" s="214"/>
      <c r="Y57" s="214"/>
      <c r="Z57" s="202"/>
      <c r="AA57" s="202"/>
      <c r="AB57" s="202"/>
      <c r="AC57" s="214"/>
      <c r="AD57" s="202"/>
      <c r="AE57" s="202"/>
      <c r="AF57" s="202"/>
      <c r="AG57" s="214"/>
      <c r="AH57" s="207"/>
      <c r="AI57" s="205"/>
      <c r="AJ57" s="202"/>
      <c r="AK57" s="202"/>
      <c r="AL57" s="202"/>
      <c r="AM57" s="214"/>
      <c r="AN57" s="202"/>
      <c r="AO57" s="273"/>
      <c r="AP57" s="273"/>
      <c r="AQ57" s="274"/>
      <c r="AR57" s="24"/>
      <c r="AS57" s="24"/>
    </row>
    <row r="58" spans="1:45" ht="15" customHeight="1" x14ac:dyDescent="0.2">
      <c r="A58" s="2"/>
      <c r="B58" s="224">
        <v>1993</v>
      </c>
      <c r="C58" s="78" t="s">
        <v>70</v>
      </c>
      <c r="D58" s="202" t="s">
        <v>74</v>
      </c>
      <c r="E58" s="78"/>
      <c r="F58" s="78">
        <v>36</v>
      </c>
      <c r="G58" s="78">
        <v>17</v>
      </c>
      <c r="H58" s="225">
        <f t="shared" si="3"/>
        <v>0.35294117647058826</v>
      </c>
      <c r="I58" s="225">
        <f t="shared" si="4"/>
        <v>0.11764705882352941</v>
      </c>
      <c r="J58" s="225">
        <f t="shared" si="5"/>
        <v>0.47058823529411764</v>
      </c>
      <c r="K58" s="226">
        <f t="shared" si="6"/>
        <v>1.1764705882352942</v>
      </c>
      <c r="L58" s="38"/>
      <c r="M58" s="215" t="s">
        <v>186</v>
      </c>
      <c r="N58" s="78"/>
      <c r="O58" s="78"/>
      <c r="P58" s="6" t="s">
        <v>181</v>
      </c>
      <c r="Q58" s="78" t="s">
        <v>64</v>
      </c>
      <c r="R58" s="250" t="s">
        <v>269</v>
      </c>
      <c r="S58" s="250" t="s">
        <v>244</v>
      </c>
      <c r="T58" s="225"/>
      <c r="U58" s="204" t="s">
        <v>158</v>
      </c>
      <c r="V58" s="38"/>
      <c r="W58" s="231"/>
      <c r="X58" s="214"/>
      <c r="Y58" s="214"/>
      <c r="Z58" s="202"/>
      <c r="AA58" s="202"/>
      <c r="AB58" s="202"/>
      <c r="AC58" s="214"/>
      <c r="AD58" s="202"/>
      <c r="AE58" s="202"/>
      <c r="AF58" s="202"/>
      <c r="AG58" s="214"/>
      <c r="AH58" s="207"/>
      <c r="AI58" s="205"/>
      <c r="AJ58" s="202"/>
      <c r="AK58" s="202"/>
      <c r="AL58" s="202"/>
      <c r="AM58" s="214"/>
      <c r="AN58" s="202"/>
      <c r="AO58" s="273"/>
      <c r="AP58" s="273"/>
      <c r="AQ58" s="274"/>
      <c r="AR58" s="24"/>
      <c r="AS58" s="24"/>
    </row>
    <row r="59" spans="1:45" ht="15" customHeight="1" x14ac:dyDescent="0.2">
      <c r="A59" s="2"/>
      <c r="B59" s="224"/>
      <c r="C59" s="78"/>
      <c r="D59" s="202"/>
      <c r="E59" s="78"/>
      <c r="F59" s="78"/>
      <c r="G59" s="78"/>
      <c r="H59" s="225"/>
      <c r="I59" s="225"/>
      <c r="J59" s="225"/>
      <c r="K59" s="226"/>
      <c r="L59" s="38"/>
      <c r="M59" s="215"/>
      <c r="N59" s="78"/>
      <c r="O59" s="78"/>
      <c r="P59" s="225"/>
      <c r="Q59" s="78"/>
      <c r="R59" s="250"/>
      <c r="S59" s="250"/>
      <c r="T59" s="225"/>
      <c r="U59" s="204"/>
      <c r="V59" s="38"/>
      <c r="W59" s="231"/>
      <c r="X59" s="214"/>
      <c r="Y59" s="214"/>
      <c r="Z59" s="202"/>
      <c r="AA59" s="202"/>
      <c r="AB59" s="202"/>
      <c r="AC59" s="214"/>
      <c r="AD59" s="202"/>
      <c r="AE59" s="202"/>
      <c r="AF59" s="202"/>
      <c r="AG59" s="214"/>
      <c r="AH59" s="207"/>
      <c r="AI59" s="205"/>
      <c r="AJ59" s="202"/>
      <c r="AK59" s="202"/>
      <c r="AL59" s="202"/>
      <c r="AM59" s="214"/>
      <c r="AN59" s="202"/>
      <c r="AO59" s="273"/>
      <c r="AP59" s="273"/>
      <c r="AQ59" s="274"/>
      <c r="AR59" s="24"/>
      <c r="AS59" s="24"/>
    </row>
    <row r="60" spans="1:45" ht="15" customHeight="1" x14ac:dyDescent="0.2">
      <c r="A60" s="2"/>
      <c r="B60" s="224"/>
      <c r="C60" s="78"/>
      <c r="D60" s="202"/>
      <c r="E60" s="78"/>
      <c r="F60" s="78"/>
      <c r="G60" s="78"/>
      <c r="H60" s="225"/>
      <c r="I60" s="225"/>
      <c r="J60" s="225"/>
      <c r="K60" s="226"/>
      <c r="L60" s="38"/>
      <c r="M60" s="215"/>
      <c r="N60" s="78"/>
      <c r="O60" s="78"/>
      <c r="P60" s="225"/>
      <c r="Q60" s="78"/>
      <c r="R60" s="250"/>
      <c r="S60" s="250"/>
      <c r="T60" s="225"/>
      <c r="U60" s="204"/>
      <c r="V60" s="38"/>
      <c r="W60" s="231"/>
      <c r="X60" s="214"/>
      <c r="Y60" s="214"/>
      <c r="Z60" s="202"/>
      <c r="AA60" s="202"/>
      <c r="AB60" s="202"/>
      <c r="AC60" s="214"/>
      <c r="AD60" s="202"/>
      <c r="AE60" s="202"/>
      <c r="AF60" s="202"/>
      <c r="AG60" s="214"/>
      <c r="AH60" s="207"/>
      <c r="AI60" s="205"/>
      <c r="AJ60" s="202"/>
      <c r="AK60" s="202"/>
      <c r="AL60" s="202"/>
      <c r="AM60" s="214"/>
      <c r="AN60" s="202"/>
      <c r="AO60" s="273"/>
      <c r="AP60" s="273"/>
      <c r="AQ60" s="274"/>
      <c r="AR60" s="24"/>
      <c r="AS60" s="24"/>
    </row>
    <row r="61" spans="1:45" ht="15" customHeight="1" x14ac:dyDescent="0.2">
      <c r="A61" s="2"/>
      <c r="B61" s="220" t="s">
        <v>317</v>
      </c>
      <c r="C61" s="120"/>
      <c r="D61" s="121"/>
      <c r="E61" s="120"/>
      <c r="F61" s="120"/>
      <c r="G61" s="120"/>
      <c r="H61" s="287"/>
      <c r="I61" s="287"/>
      <c r="J61" s="287"/>
      <c r="K61" s="288"/>
      <c r="L61" s="38"/>
      <c r="M61" s="220" t="s">
        <v>308</v>
      </c>
      <c r="N61" s="120"/>
      <c r="O61" s="121"/>
      <c r="P61" s="120"/>
      <c r="Q61" s="120"/>
      <c r="R61" s="120"/>
      <c r="S61" s="287"/>
      <c r="T61" s="287"/>
      <c r="U61" s="288"/>
      <c r="V61" s="38"/>
      <c r="W61" s="231"/>
      <c r="X61" s="214"/>
      <c r="Y61" s="214"/>
      <c r="Z61" s="202"/>
      <c r="AA61" s="202"/>
      <c r="AB61" s="202"/>
      <c r="AC61" s="214"/>
      <c r="AD61" s="202"/>
      <c r="AE61" s="202"/>
      <c r="AF61" s="202"/>
      <c r="AG61" s="214"/>
      <c r="AH61" s="207"/>
      <c r="AI61" s="205"/>
      <c r="AJ61" s="202"/>
      <c r="AK61" s="202"/>
      <c r="AL61" s="202"/>
      <c r="AM61" s="214"/>
      <c r="AN61" s="202"/>
      <c r="AO61" s="273"/>
      <c r="AP61" s="273"/>
      <c r="AQ61" s="274"/>
      <c r="AR61" s="24"/>
      <c r="AS61" s="24"/>
    </row>
    <row r="62" spans="1:45" ht="15" customHeight="1" x14ac:dyDescent="0.2">
      <c r="A62" s="2"/>
      <c r="B62" s="289">
        <v>5180</v>
      </c>
      <c r="C62" s="230" t="s">
        <v>307</v>
      </c>
      <c r="D62" s="202"/>
      <c r="E62" s="78"/>
      <c r="F62" s="78"/>
      <c r="G62" s="78"/>
      <c r="H62" s="225"/>
      <c r="I62" s="225"/>
      <c r="J62" s="225"/>
      <c r="K62" s="226"/>
      <c r="L62" s="38"/>
      <c r="M62" s="215">
        <v>5180</v>
      </c>
      <c r="N62" s="214" t="s">
        <v>307</v>
      </c>
      <c r="O62" s="78"/>
      <c r="P62" s="78"/>
      <c r="Q62" s="78"/>
      <c r="R62" s="78"/>
      <c r="S62" s="78"/>
      <c r="T62" s="225"/>
      <c r="U62" s="226"/>
      <c r="V62" s="38"/>
      <c r="W62" s="231"/>
      <c r="X62" s="214"/>
      <c r="Y62" s="214"/>
      <c r="Z62" s="202"/>
      <c r="AA62" s="202"/>
      <c r="AB62" s="202"/>
      <c r="AC62" s="214"/>
      <c r="AD62" s="202"/>
      <c r="AE62" s="202"/>
      <c r="AF62" s="202"/>
      <c r="AG62" s="214"/>
      <c r="AH62" s="207"/>
      <c r="AI62" s="205"/>
      <c r="AJ62" s="202"/>
      <c r="AK62" s="202"/>
      <c r="AL62" s="202"/>
      <c r="AM62" s="214"/>
      <c r="AN62" s="202"/>
      <c r="AO62" s="273"/>
      <c r="AP62" s="273"/>
      <c r="AQ62" s="274"/>
      <c r="AR62" s="24"/>
      <c r="AS62" s="24"/>
    </row>
    <row r="63" spans="1:45" ht="15" customHeight="1" x14ac:dyDescent="0.2">
      <c r="A63" s="2"/>
      <c r="B63" s="224"/>
      <c r="C63" s="78"/>
      <c r="D63" s="202"/>
      <c r="E63" s="78"/>
      <c r="F63" s="78"/>
      <c r="G63" s="78"/>
      <c r="H63" s="225"/>
      <c r="I63" s="225"/>
      <c r="J63" s="225"/>
      <c r="K63" s="226"/>
      <c r="L63" s="38"/>
      <c r="M63" s="215"/>
      <c r="N63" s="214"/>
      <c r="O63" s="78"/>
      <c r="P63" s="78"/>
      <c r="Q63" s="78"/>
      <c r="R63" s="78"/>
      <c r="S63" s="78"/>
      <c r="T63" s="225"/>
      <c r="U63" s="226"/>
      <c r="V63" s="38"/>
      <c r="W63" s="231"/>
      <c r="X63" s="214"/>
      <c r="Y63" s="214"/>
      <c r="Z63" s="202"/>
      <c r="AA63" s="202"/>
      <c r="AB63" s="202"/>
      <c r="AC63" s="214"/>
      <c r="AD63" s="202"/>
      <c r="AE63" s="202"/>
      <c r="AF63" s="202"/>
      <c r="AG63" s="214"/>
      <c r="AH63" s="207"/>
      <c r="AI63" s="205"/>
      <c r="AJ63" s="202"/>
      <c r="AK63" s="202"/>
      <c r="AL63" s="202"/>
      <c r="AM63" s="214"/>
      <c r="AN63" s="202"/>
      <c r="AO63" s="273"/>
      <c r="AP63" s="273"/>
      <c r="AQ63" s="274"/>
      <c r="AR63" s="24"/>
      <c r="AS63" s="24"/>
    </row>
    <row r="64" spans="1:45" ht="15" customHeight="1" x14ac:dyDescent="0.2">
      <c r="A64" s="2"/>
      <c r="B64" s="220" t="s">
        <v>318</v>
      </c>
      <c r="C64" s="120"/>
      <c r="D64" s="121"/>
      <c r="E64" s="120"/>
      <c r="F64" s="120"/>
      <c r="G64" s="120"/>
      <c r="H64" s="287"/>
      <c r="I64" s="287"/>
      <c r="J64" s="287"/>
      <c r="K64" s="288"/>
      <c r="L64" s="38"/>
      <c r="M64" s="289"/>
      <c r="N64" s="230"/>
      <c r="O64" s="78"/>
      <c r="P64" s="78"/>
      <c r="Q64" s="78"/>
      <c r="R64" s="78"/>
      <c r="S64" s="78"/>
      <c r="T64" s="225"/>
      <c r="U64" s="226"/>
      <c r="V64" s="38"/>
      <c r="W64" s="231"/>
      <c r="X64" s="214"/>
      <c r="Y64" s="214"/>
      <c r="Z64" s="202"/>
      <c r="AA64" s="202"/>
      <c r="AB64" s="202"/>
      <c r="AC64" s="214"/>
      <c r="AD64" s="202"/>
      <c r="AE64" s="202"/>
      <c r="AF64" s="202"/>
      <c r="AG64" s="214"/>
      <c r="AH64" s="207"/>
      <c r="AI64" s="205"/>
      <c r="AJ64" s="202"/>
      <c r="AK64" s="202"/>
      <c r="AL64" s="202"/>
      <c r="AM64" s="214"/>
      <c r="AN64" s="202"/>
      <c r="AO64" s="273"/>
      <c r="AP64" s="273"/>
      <c r="AQ64" s="274"/>
      <c r="AR64" s="24"/>
      <c r="AS64" s="24"/>
    </row>
    <row r="65" spans="1:45" ht="15" customHeight="1" x14ac:dyDescent="0.2">
      <c r="A65" s="2"/>
      <c r="B65" s="215">
        <v>4824</v>
      </c>
      <c r="C65" s="214" t="s">
        <v>326</v>
      </c>
      <c r="D65" s="202"/>
      <c r="E65" s="78"/>
      <c r="F65" s="78"/>
      <c r="G65" s="78"/>
      <c r="H65" s="225"/>
      <c r="I65" s="225"/>
      <c r="J65" s="225"/>
      <c r="K65" s="226"/>
      <c r="L65" s="38"/>
      <c r="M65" s="289"/>
      <c r="N65" s="230"/>
      <c r="O65" s="78"/>
      <c r="P65" s="78"/>
      <c r="Q65" s="78"/>
      <c r="R65" s="78"/>
      <c r="S65" s="78"/>
      <c r="T65" s="225"/>
      <c r="U65" s="226"/>
      <c r="V65" s="38"/>
      <c r="W65" s="231"/>
      <c r="X65" s="214"/>
      <c r="Y65" s="214"/>
      <c r="Z65" s="202"/>
      <c r="AA65" s="202"/>
      <c r="AB65" s="202"/>
      <c r="AC65" s="214"/>
      <c r="AD65" s="202"/>
      <c r="AE65" s="202"/>
      <c r="AF65" s="202"/>
      <c r="AG65" s="214"/>
      <c r="AH65" s="207"/>
      <c r="AI65" s="205"/>
      <c r="AJ65" s="202"/>
      <c r="AK65" s="202"/>
      <c r="AL65" s="202"/>
      <c r="AM65" s="214"/>
      <c r="AN65" s="202"/>
      <c r="AO65" s="273"/>
      <c r="AP65" s="273"/>
      <c r="AQ65" s="274"/>
      <c r="AR65" s="24"/>
      <c r="AS65" s="24"/>
    </row>
    <row r="66" spans="1:45" ht="15" customHeight="1" x14ac:dyDescent="0.2">
      <c r="A66" s="2"/>
      <c r="B66" s="224"/>
      <c r="C66" s="78"/>
      <c r="D66" s="202"/>
      <c r="E66" s="78"/>
      <c r="F66" s="78"/>
      <c r="G66" s="78"/>
      <c r="H66" s="225"/>
      <c r="I66" s="225"/>
      <c r="J66" s="225"/>
      <c r="K66" s="226"/>
      <c r="L66" s="38"/>
      <c r="M66" s="215"/>
      <c r="N66" s="78"/>
      <c r="O66" s="78"/>
      <c r="P66" s="78"/>
      <c r="Q66" s="78"/>
      <c r="R66" s="78"/>
      <c r="S66" s="78"/>
      <c r="T66" s="245"/>
      <c r="U66" s="204"/>
      <c r="V66" s="38"/>
      <c r="W66" s="231"/>
      <c r="X66" s="214"/>
      <c r="Y66" s="214"/>
      <c r="Z66" s="202"/>
      <c r="AA66" s="202"/>
      <c r="AB66" s="202"/>
      <c r="AC66" s="214"/>
      <c r="AD66" s="202"/>
      <c r="AE66" s="202"/>
      <c r="AF66" s="202"/>
      <c r="AG66" s="214"/>
      <c r="AH66" s="207"/>
      <c r="AI66" s="205"/>
      <c r="AJ66" s="202"/>
      <c r="AK66" s="202"/>
      <c r="AL66" s="202"/>
      <c r="AM66" s="214"/>
      <c r="AN66" s="202"/>
      <c r="AO66" s="273"/>
      <c r="AP66" s="273"/>
      <c r="AQ66" s="274"/>
      <c r="AR66" s="24"/>
      <c r="AS66" s="24"/>
    </row>
    <row r="67" spans="1:45" ht="15" customHeight="1" x14ac:dyDescent="0.2">
      <c r="A67" s="2"/>
      <c r="B67" s="119" t="s">
        <v>319</v>
      </c>
      <c r="C67" s="122" t="s">
        <v>320</v>
      </c>
      <c r="D67" s="122"/>
      <c r="E67" s="120" t="s">
        <v>3</v>
      </c>
      <c r="F67" s="120"/>
      <c r="G67" s="120" t="s">
        <v>321</v>
      </c>
      <c r="H67" s="287"/>
      <c r="I67" s="290" t="s">
        <v>322</v>
      </c>
      <c r="J67" s="287"/>
      <c r="K67" s="288"/>
      <c r="L67" s="38"/>
      <c r="M67" s="215"/>
      <c r="N67" s="78"/>
      <c r="O67" s="78"/>
      <c r="P67" s="78"/>
      <c r="Q67" s="78"/>
      <c r="R67" s="78"/>
      <c r="S67" s="78"/>
      <c r="T67" s="245"/>
      <c r="U67" s="204"/>
      <c r="V67" s="38"/>
      <c r="W67" s="231"/>
      <c r="X67" s="214"/>
      <c r="Y67" s="214"/>
      <c r="Z67" s="202"/>
      <c r="AA67" s="202"/>
      <c r="AB67" s="202"/>
      <c r="AC67" s="214"/>
      <c r="AD67" s="202"/>
      <c r="AE67" s="202"/>
      <c r="AF67" s="202"/>
      <c r="AG67" s="214"/>
      <c r="AH67" s="207"/>
      <c r="AI67" s="205"/>
      <c r="AJ67" s="202"/>
      <c r="AK67" s="202"/>
      <c r="AL67" s="202"/>
      <c r="AM67" s="214"/>
      <c r="AN67" s="202"/>
      <c r="AO67" s="273"/>
      <c r="AP67" s="273"/>
      <c r="AQ67" s="274"/>
      <c r="AR67" s="24"/>
      <c r="AS67" s="24"/>
    </row>
    <row r="68" spans="1:45" ht="15" customHeight="1" x14ac:dyDescent="0.2">
      <c r="A68" s="2"/>
      <c r="B68" s="291"/>
      <c r="C68" s="292" t="s">
        <v>325</v>
      </c>
      <c r="D68" s="78"/>
      <c r="E68" s="78">
        <v>317</v>
      </c>
      <c r="F68" s="78"/>
      <c r="G68" s="78">
        <v>1837.9968454258676</v>
      </c>
      <c r="H68" s="78"/>
      <c r="I68" s="225"/>
      <c r="J68" s="225"/>
      <c r="K68" s="226"/>
      <c r="L68" s="38"/>
      <c r="M68" s="215"/>
      <c r="N68" s="78"/>
      <c r="O68" s="78"/>
      <c r="P68" s="78"/>
      <c r="Q68" s="78"/>
      <c r="R68" s="78"/>
      <c r="S68" s="78"/>
      <c r="T68" s="245"/>
      <c r="U68" s="204"/>
      <c r="V68" s="38"/>
      <c r="W68" s="231"/>
      <c r="X68" s="214"/>
      <c r="Y68" s="214"/>
      <c r="Z68" s="202"/>
      <c r="AA68" s="202"/>
      <c r="AB68" s="202"/>
      <c r="AC68" s="214"/>
      <c r="AD68" s="202"/>
      <c r="AE68" s="202"/>
      <c r="AF68" s="202"/>
      <c r="AG68" s="214"/>
      <c r="AH68" s="207"/>
      <c r="AI68" s="205"/>
      <c r="AJ68" s="202"/>
      <c r="AK68" s="202"/>
      <c r="AL68" s="202"/>
      <c r="AM68" s="214"/>
      <c r="AN68" s="202"/>
      <c r="AO68" s="273"/>
      <c r="AP68" s="273"/>
      <c r="AQ68" s="274"/>
      <c r="AR68" s="24"/>
      <c r="AS68" s="24"/>
    </row>
    <row r="69" spans="1:45" s="9" customFormat="1" ht="15" customHeight="1" x14ac:dyDescent="0.25">
      <c r="A69" s="23"/>
      <c r="B69" s="208"/>
      <c r="C69" s="210"/>
      <c r="D69" s="210"/>
      <c r="E69" s="210"/>
      <c r="F69" s="210"/>
      <c r="G69" s="210"/>
      <c r="H69" s="239"/>
      <c r="I69" s="239"/>
      <c r="J69" s="239"/>
      <c r="K69" s="240"/>
      <c r="L69" s="38"/>
      <c r="M69" s="208"/>
      <c r="N69" s="210"/>
      <c r="O69" s="210"/>
      <c r="P69" s="210"/>
      <c r="Q69" s="210"/>
      <c r="R69" s="210"/>
      <c r="S69" s="210"/>
      <c r="T69" s="210"/>
      <c r="U69" s="240"/>
      <c r="V69" s="38"/>
      <c r="W69" s="208"/>
      <c r="X69" s="210"/>
      <c r="Y69" s="210"/>
      <c r="Z69" s="210"/>
      <c r="AA69" s="210"/>
      <c r="AB69" s="210"/>
      <c r="AC69" s="210"/>
      <c r="AD69" s="210"/>
      <c r="AE69" s="210"/>
      <c r="AF69" s="239"/>
      <c r="AG69" s="239"/>
      <c r="AH69" s="240"/>
      <c r="AI69" s="208"/>
      <c r="AJ69" s="210"/>
      <c r="AK69" s="210"/>
      <c r="AL69" s="210"/>
      <c r="AM69" s="210"/>
      <c r="AN69" s="210"/>
      <c r="AO69" s="275"/>
      <c r="AP69" s="275"/>
      <c r="AQ69" s="276"/>
      <c r="AR69" s="35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241"/>
      <c r="AG70" s="242"/>
      <c r="AH70" s="242"/>
      <c r="AI70" s="35"/>
      <c r="AJ70" s="35"/>
      <c r="AK70" s="35"/>
      <c r="AL70" s="35"/>
      <c r="AM70" s="35"/>
      <c r="AN70" s="35"/>
      <c r="AO70" s="268"/>
      <c r="AP70" s="268"/>
      <c r="AQ70" s="268"/>
      <c r="AR70" s="35"/>
      <c r="AS70" s="39"/>
    </row>
    <row r="71" spans="1:45" ht="15" customHeight="1" x14ac:dyDescent="0.2">
      <c r="A71" s="2"/>
      <c r="B71" s="220" t="s">
        <v>187</v>
      </c>
      <c r="C71" s="120"/>
      <c r="D71" s="120"/>
      <c r="E71" s="120"/>
      <c r="F71" s="120" t="s">
        <v>147</v>
      </c>
      <c r="G71" s="120" t="s">
        <v>3</v>
      </c>
      <c r="H71" s="120" t="s">
        <v>5</v>
      </c>
      <c r="I71" s="120" t="s">
        <v>6</v>
      </c>
      <c r="J71" s="120" t="s">
        <v>148</v>
      </c>
      <c r="K71" s="114" t="s">
        <v>16</v>
      </c>
      <c r="L71" s="35"/>
      <c r="M71" s="221" t="s">
        <v>149</v>
      </c>
      <c r="N71" s="121"/>
      <c r="O71" s="121"/>
      <c r="P71" s="120" t="s">
        <v>3</v>
      </c>
      <c r="Q71" s="120" t="s">
        <v>5</v>
      </c>
      <c r="R71" s="120" t="s">
        <v>6</v>
      </c>
      <c r="S71" s="120" t="s">
        <v>148</v>
      </c>
      <c r="T71" s="121"/>
      <c r="U71" s="114" t="s">
        <v>16</v>
      </c>
      <c r="V71" s="35"/>
      <c r="W71" s="221" t="s">
        <v>188</v>
      </c>
      <c r="X71" s="121"/>
      <c r="Y71" s="121"/>
      <c r="Z71" s="121"/>
      <c r="AA71" s="121"/>
      <c r="AB71" s="121"/>
      <c r="AC71" s="121"/>
      <c r="AD71" s="121"/>
      <c r="AE71" s="121"/>
      <c r="AF71" s="243"/>
      <c r="AG71" s="243"/>
      <c r="AH71" s="244"/>
      <c r="AI71" s="223" t="s">
        <v>309</v>
      </c>
      <c r="AJ71" s="122"/>
      <c r="AK71" s="122"/>
      <c r="AL71" s="252" t="s">
        <v>3</v>
      </c>
      <c r="AM71" s="252" t="s">
        <v>5</v>
      </c>
      <c r="AN71" s="252" t="s">
        <v>6</v>
      </c>
      <c r="AO71" s="121"/>
      <c r="AP71" s="120" t="s">
        <v>310</v>
      </c>
      <c r="AQ71" s="172"/>
      <c r="AR71" s="24"/>
      <c r="AS71" s="24"/>
    </row>
    <row r="72" spans="1:45" ht="15" customHeight="1" x14ac:dyDescent="0.2">
      <c r="A72" s="2"/>
      <c r="B72" s="224">
        <v>1982</v>
      </c>
      <c r="C72" s="78" t="s">
        <v>75</v>
      </c>
      <c r="D72" s="202" t="s">
        <v>79</v>
      </c>
      <c r="E72" s="78"/>
      <c r="F72" s="78">
        <v>25</v>
      </c>
      <c r="G72" s="78">
        <v>6</v>
      </c>
      <c r="H72" s="225">
        <f>PRODUCT((V12+W12)/U12)</f>
        <v>0.66666666666666663</v>
      </c>
      <c r="I72" s="225">
        <f>PRODUCT(X12/U12)</f>
        <v>0.33333333333333331</v>
      </c>
      <c r="J72" s="225">
        <f>PRODUCT(V12+W12+X12)/U12</f>
        <v>1</v>
      </c>
      <c r="K72" s="226">
        <f>PRODUCT(Y12/U12)</f>
        <v>3.6666666666666665</v>
      </c>
      <c r="L72" s="38"/>
      <c r="M72" s="215" t="s">
        <v>189</v>
      </c>
      <c r="N72" s="78"/>
      <c r="O72" s="78"/>
      <c r="P72" s="234" t="s">
        <v>301</v>
      </c>
      <c r="Q72" s="78" t="s">
        <v>165</v>
      </c>
      <c r="R72" s="234" t="s">
        <v>288</v>
      </c>
      <c r="S72" s="234" t="s">
        <v>294</v>
      </c>
      <c r="T72" s="251"/>
      <c r="U72" s="247" t="s">
        <v>294</v>
      </c>
      <c r="V72" s="38"/>
      <c r="W72" s="224"/>
      <c r="X72" s="214"/>
      <c r="Y72" s="202"/>
      <c r="Z72" s="202"/>
      <c r="AA72" s="202"/>
      <c r="AB72" s="202"/>
      <c r="AC72" s="202"/>
      <c r="AD72" s="202"/>
      <c r="AE72" s="202"/>
      <c r="AF72" s="236"/>
      <c r="AG72" s="202"/>
      <c r="AH72" s="237"/>
      <c r="AI72" s="205" t="s">
        <v>324</v>
      </c>
      <c r="AJ72" s="202"/>
      <c r="AK72" s="202"/>
      <c r="AL72" s="218">
        <v>10</v>
      </c>
      <c r="AM72" s="218">
        <v>16</v>
      </c>
      <c r="AN72" s="218">
        <v>3</v>
      </c>
      <c r="AO72" s="202"/>
      <c r="AP72" s="253">
        <f>PRODUCT(AL72/AL78)</f>
        <v>0.625</v>
      </c>
      <c r="AQ72" s="207"/>
      <c r="AR72" s="24"/>
      <c r="AS72" s="24"/>
    </row>
    <row r="73" spans="1:45" ht="15" customHeight="1" x14ac:dyDescent="0.2">
      <c r="A73" s="2"/>
      <c r="B73" s="224">
        <v>1983</v>
      </c>
      <c r="C73" s="78" t="s">
        <v>61</v>
      </c>
      <c r="D73" s="202" t="s">
        <v>79</v>
      </c>
      <c r="E73" s="78"/>
      <c r="F73" s="78">
        <v>26</v>
      </c>
      <c r="G73" s="78"/>
      <c r="H73" s="225"/>
      <c r="I73" s="225"/>
      <c r="J73" s="225"/>
      <c r="K73" s="226"/>
      <c r="L73" s="38"/>
      <c r="M73" s="215" t="s">
        <v>190</v>
      </c>
      <c r="N73" s="78"/>
      <c r="O73" s="78"/>
      <c r="P73" s="78" t="s">
        <v>302</v>
      </c>
      <c r="Q73" s="78" t="s">
        <v>243</v>
      </c>
      <c r="R73" s="78" t="s">
        <v>247</v>
      </c>
      <c r="S73" s="78" t="s">
        <v>286</v>
      </c>
      <c r="T73" s="245"/>
      <c r="U73" s="204" t="s">
        <v>297</v>
      </c>
      <c r="V73" s="38"/>
      <c r="W73" s="224"/>
      <c r="X73" s="214"/>
      <c r="Y73" s="202"/>
      <c r="Z73" s="202"/>
      <c r="AA73" s="202"/>
      <c r="AB73" s="202"/>
      <c r="AC73" s="202"/>
      <c r="AD73" s="202"/>
      <c r="AE73" s="202"/>
      <c r="AF73" s="236"/>
      <c r="AG73" s="202"/>
      <c r="AH73" s="237"/>
      <c r="AI73" s="205" t="s">
        <v>311</v>
      </c>
      <c r="AJ73" s="202"/>
      <c r="AK73" s="202"/>
      <c r="AL73" s="218"/>
      <c r="AM73" s="254">
        <f>PRODUCT(AM72/AL72)</f>
        <v>1.6</v>
      </c>
      <c r="AN73" s="254">
        <f>PRODUCT(AN72/AL72)</f>
        <v>0.3</v>
      </c>
      <c r="AO73" s="202"/>
      <c r="AP73" s="78"/>
      <c r="AQ73" s="207"/>
      <c r="AR73" s="24"/>
      <c r="AS73" s="24"/>
    </row>
    <row r="74" spans="1:45" ht="15" customHeight="1" x14ac:dyDescent="0.2">
      <c r="A74" s="2"/>
      <c r="B74" s="224">
        <v>1984</v>
      </c>
      <c r="C74" s="78"/>
      <c r="D74" s="202"/>
      <c r="E74" s="78"/>
      <c r="F74" s="78">
        <v>27</v>
      </c>
      <c r="G74" s="78"/>
      <c r="H74" s="225"/>
      <c r="I74" s="225"/>
      <c r="J74" s="225"/>
      <c r="K74" s="226"/>
      <c r="L74" s="38"/>
      <c r="M74" s="215" t="s">
        <v>191</v>
      </c>
      <c r="N74" s="78"/>
      <c r="O74" s="78"/>
      <c r="P74" s="78" t="s">
        <v>247</v>
      </c>
      <c r="Q74" s="78" t="s">
        <v>284</v>
      </c>
      <c r="R74" s="78" t="s">
        <v>282</v>
      </c>
      <c r="S74" s="78" t="s">
        <v>295</v>
      </c>
      <c r="T74" s="245"/>
      <c r="U74" s="204" t="s">
        <v>183</v>
      </c>
      <c r="V74" s="38"/>
      <c r="W74" s="224"/>
      <c r="X74" s="214"/>
      <c r="Y74" s="202"/>
      <c r="Z74" s="202"/>
      <c r="AA74" s="202"/>
      <c r="AB74" s="202"/>
      <c r="AC74" s="202"/>
      <c r="AD74" s="202"/>
      <c r="AE74" s="202"/>
      <c r="AF74" s="236"/>
      <c r="AG74" s="202"/>
      <c r="AH74" s="237"/>
      <c r="AI74" s="205"/>
      <c r="AJ74" s="202"/>
      <c r="AK74" s="202"/>
      <c r="AL74" s="218"/>
      <c r="AM74" s="218"/>
      <c r="AN74" s="218"/>
      <c r="AO74" s="202"/>
      <c r="AP74" s="78"/>
      <c r="AQ74" s="207"/>
      <c r="AR74" s="24"/>
      <c r="AS74" s="24"/>
    </row>
    <row r="75" spans="1:45" ht="15" customHeight="1" x14ac:dyDescent="0.2">
      <c r="A75" s="2"/>
      <c r="B75" s="224">
        <v>1985</v>
      </c>
      <c r="C75" s="78" t="s">
        <v>80</v>
      </c>
      <c r="D75" s="202" t="s">
        <v>74</v>
      </c>
      <c r="E75" s="78"/>
      <c r="F75" s="78">
        <v>28</v>
      </c>
      <c r="G75" s="78"/>
      <c r="H75" s="225"/>
      <c r="I75" s="225"/>
      <c r="J75" s="225"/>
      <c r="K75" s="226"/>
      <c r="L75" s="38"/>
      <c r="M75" s="215" t="s">
        <v>192</v>
      </c>
      <c r="N75" s="78"/>
      <c r="O75" s="78"/>
      <c r="P75" s="78" t="s">
        <v>303</v>
      </c>
      <c r="Q75" s="78" t="s">
        <v>167</v>
      </c>
      <c r="R75" s="78" t="s">
        <v>219</v>
      </c>
      <c r="S75" s="78" t="s">
        <v>249</v>
      </c>
      <c r="T75" s="245"/>
      <c r="U75" s="204" t="s">
        <v>248</v>
      </c>
      <c r="V75" s="38"/>
      <c r="W75" s="224"/>
      <c r="X75" s="214"/>
      <c r="Y75" s="202"/>
      <c r="Z75" s="202"/>
      <c r="AA75" s="202"/>
      <c r="AB75" s="202"/>
      <c r="AC75" s="202"/>
      <c r="AD75" s="202"/>
      <c r="AE75" s="202"/>
      <c r="AF75" s="236"/>
      <c r="AG75" s="202"/>
      <c r="AH75" s="237"/>
      <c r="AI75" s="205" t="s">
        <v>323</v>
      </c>
      <c r="AJ75" s="202"/>
      <c r="AK75" s="202"/>
      <c r="AL75" s="218">
        <v>6</v>
      </c>
      <c r="AM75" s="218">
        <v>4</v>
      </c>
      <c r="AN75" s="218">
        <v>2</v>
      </c>
      <c r="AO75" s="202"/>
      <c r="AP75" s="253">
        <v>0.37</v>
      </c>
      <c r="AQ75" s="207"/>
      <c r="AR75" s="24"/>
      <c r="AS75" s="24"/>
    </row>
    <row r="76" spans="1:45" ht="15" customHeight="1" x14ac:dyDescent="0.2">
      <c r="A76" s="2"/>
      <c r="B76" s="224">
        <v>1986</v>
      </c>
      <c r="C76" s="78" t="s">
        <v>75</v>
      </c>
      <c r="D76" s="202" t="s">
        <v>74</v>
      </c>
      <c r="E76" s="78"/>
      <c r="F76" s="78">
        <v>29</v>
      </c>
      <c r="G76" s="78"/>
      <c r="H76" s="225"/>
      <c r="I76" s="225"/>
      <c r="J76" s="225"/>
      <c r="K76" s="226"/>
      <c r="L76" s="38"/>
      <c r="M76" s="215" t="s">
        <v>193</v>
      </c>
      <c r="N76" s="78"/>
      <c r="O76" s="78"/>
      <c r="P76" s="78" t="s">
        <v>219</v>
      </c>
      <c r="Q76" s="78" t="s">
        <v>183</v>
      </c>
      <c r="R76" s="78" t="s">
        <v>222</v>
      </c>
      <c r="S76" s="78" t="s">
        <v>281</v>
      </c>
      <c r="T76" s="245"/>
      <c r="U76" s="204" t="s">
        <v>220</v>
      </c>
      <c r="V76" s="38"/>
      <c r="W76" s="224"/>
      <c r="X76" s="214"/>
      <c r="Y76" s="202"/>
      <c r="Z76" s="202"/>
      <c r="AA76" s="202"/>
      <c r="AB76" s="202"/>
      <c r="AC76" s="202"/>
      <c r="AD76" s="202"/>
      <c r="AE76" s="202"/>
      <c r="AF76" s="236"/>
      <c r="AG76" s="202"/>
      <c r="AH76" s="237"/>
      <c r="AI76" s="205" t="s">
        <v>311</v>
      </c>
      <c r="AJ76" s="202"/>
      <c r="AK76" s="202"/>
      <c r="AL76" s="218"/>
      <c r="AM76" s="254">
        <f>PRODUCT(AM75/AL75)</f>
        <v>0.66666666666666663</v>
      </c>
      <c r="AN76" s="254">
        <f>PRODUCT(AN75/AL75)</f>
        <v>0.33333333333333331</v>
      </c>
      <c r="AO76" s="202"/>
      <c r="AP76" s="78"/>
      <c r="AQ76" s="207"/>
      <c r="AR76" s="24"/>
      <c r="AS76" s="24"/>
    </row>
    <row r="77" spans="1:45" ht="15" customHeight="1" x14ac:dyDescent="0.2">
      <c r="A77" s="2"/>
      <c r="B77" s="224">
        <v>1987</v>
      </c>
      <c r="C77" s="78" t="s">
        <v>64</v>
      </c>
      <c r="D77" s="202" t="s">
        <v>74</v>
      </c>
      <c r="E77" s="78"/>
      <c r="F77" s="78">
        <v>30</v>
      </c>
      <c r="G77" s="78">
        <v>2</v>
      </c>
      <c r="H77" s="225">
        <f t="shared" ref="H77:H82" si="9">PRODUCT((V17+W17)/U17)</f>
        <v>0.5</v>
      </c>
      <c r="I77" s="225">
        <f t="shared" ref="I77:I82" si="10">PRODUCT(X17/U17)</f>
        <v>0</v>
      </c>
      <c r="J77" s="225">
        <f t="shared" ref="J77:J82" si="11">PRODUCT(V17+W17+X17)/U17</f>
        <v>0.5</v>
      </c>
      <c r="K77" s="226">
        <f t="shared" ref="K77:K82" si="12">PRODUCT(Y17/U17)</f>
        <v>2</v>
      </c>
      <c r="L77" s="38"/>
      <c r="M77" s="215" t="s">
        <v>194</v>
      </c>
      <c r="N77" s="78"/>
      <c r="O77" s="78"/>
      <c r="P77" s="78" t="s">
        <v>304</v>
      </c>
      <c r="Q77" s="78" t="s">
        <v>285</v>
      </c>
      <c r="R77" s="78" t="s">
        <v>289</v>
      </c>
      <c r="S77" s="78" t="s">
        <v>169</v>
      </c>
      <c r="T77" s="245"/>
      <c r="U77" s="204" t="s">
        <v>299</v>
      </c>
      <c r="V77" s="38"/>
      <c r="W77" s="231"/>
      <c r="X77" s="214"/>
      <c r="Y77" s="202"/>
      <c r="Z77" s="202"/>
      <c r="AA77" s="202"/>
      <c r="AB77" s="202"/>
      <c r="AC77" s="202"/>
      <c r="AD77" s="202"/>
      <c r="AE77" s="214"/>
      <c r="AF77" s="238"/>
      <c r="AG77" s="245"/>
      <c r="AH77" s="237"/>
      <c r="AI77" s="205"/>
      <c r="AJ77" s="202"/>
      <c r="AK77" s="202"/>
      <c r="AL77" s="218"/>
      <c r="AM77" s="218"/>
      <c r="AN77" s="218"/>
      <c r="AO77" s="202"/>
      <c r="AP77" s="202"/>
      <c r="AQ77" s="207"/>
      <c r="AR77" s="24"/>
      <c r="AS77" s="24"/>
    </row>
    <row r="78" spans="1:45" ht="15" customHeight="1" x14ac:dyDescent="0.2">
      <c r="A78" s="2"/>
      <c r="B78" s="224">
        <v>1988</v>
      </c>
      <c r="C78" s="78" t="s">
        <v>67</v>
      </c>
      <c r="D78" s="202" t="s">
        <v>74</v>
      </c>
      <c r="E78" s="78"/>
      <c r="F78" s="78">
        <v>31</v>
      </c>
      <c r="G78" s="246"/>
      <c r="H78" s="225"/>
      <c r="I78" s="225"/>
      <c r="J78" s="225"/>
      <c r="K78" s="226"/>
      <c r="L78" s="38"/>
      <c r="M78" s="215" t="s">
        <v>195</v>
      </c>
      <c r="N78" s="78"/>
      <c r="O78" s="78"/>
      <c r="P78" s="78" t="s">
        <v>305</v>
      </c>
      <c r="Q78" s="78" t="s">
        <v>249</v>
      </c>
      <c r="R78" s="78" t="s">
        <v>237</v>
      </c>
      <c r="S78" s="78" t="s">
        <v>289</v>
      </c>
      <c r="T78" s="245"/>
      <c r="U78" s="204" t="s">
        <v>300</v>
      </c>
      <c r="V78" s="38"/>
      <c r="W78" s="231"/>
      <c r="X78" s="214"/>
      <c r="Y78" s="202"/>
      <c r="Z78" s="202"/>
      <c r="AA78" s="202"/>
      <c r="AB78" s="202"/>
      <c r="AC78" s="202"/>
      <c r="AD78" s="202"/>
      <c r="AE78" s="214"/>
      <c r="AF78" s="236"/>
      <c r="AG78" s="245"/>
      <c r="AH78" s="237"/>
      <c r="AI78" s="205" t="s">
        <v>7</v>
      </c>
      <c r="AJ78" s="202"/>
      <c r="AK78" s="202"/>
      <c r="AL78" s="218">
        <f>PRODUCT(AL72+AL75)</f>
        <v>16</v>
      </c>
      <c r="AM78" s="218">
        <f>PRODUCT(AM72+AM75)</f>
        <v>20</v>
      </c>
      <c r="AN78" s="218">
        <f>PRODUCT(AN72+AN75)</f>
        <v>5</v>
      </c>
      <c r="AO78" s="202"/>
      <c r="AP78" s="202"/>
      <c r="AQ78" s="207"/>
      <c r="AR78" s="24"/>
      <c r="AS78" s="24"/>
    </row>
    <row r="79" spans="1:45" ht="15" customHeight="1" x14ac:dyDescent="0.2">
      <c r="A79" s="2"/>
      <c r="B79" s="224">
        <v>1989</v>
      </c>
      <c r="C79" s="78" t="s">
        <v>61</v>
      </c>
      <c r="D79" s="202" t="s">
        <v>74</v>
      </c>
      <c r="E79" s="78"/>
      <c r="F79" s="78">
        <v>32</v>
      </c>
      <c r="G79" s="78"/>
      <c r="H79" s="225"/>
      <c r="I79" s="225"/>
      <c r="J79" s="225"/>
      <c r="K79" s="226"/>
      <c r="L79" s="38"/>
      <c r="M79" s="215" t="s">
        <v>196</v>
      </c>
      <c r="N79" s="78"/>
      <c r="O79" s="78"/>
      <c r="P79" s="78" t="s">
        <v>176</v>
      </c>
      <c r="Q79" s="78" t="s">
        <v>221</v>
      </c>
      <c r="R79" s="78" t="s">
        <v>290</v>
      </c>
      <c r="S79" s="78" t="s">
        <v>296</v>
      </c>
      <c r="T79" s="245"/>
      <c r="U79" s="204" t="s">
        <v>277</v>
      </c>
      <c r="V79" s="38"/>
      <c r="W79" s="228"/>
      <c r="X79" s="213"/>
      <c r="Y79" s="213"/>
      <c r="Z79" s="213"/>
      <c r="AA79" s="213"/>
      <c r="AB79" s="213"/>
      <c r="AC79" s="213"/>
      <c r="AD79" s="213"/>
      <c r="AE79" s="213"/>
      <c r="AF79" s="245"/>
      <c r="AG79" s="245"/>
      <c r="AH79" s="248"/>
      <c r="AI79" s="205" t="s">
        <v>311</v>
      </c>
      <c r="AJ79" s="202"/>
      <c r="AK79" s="202"/>
      <c r="AL79" s="218"/>
      <c r="AM79" s="254">
        <f>PRODUCT(AM78/AL78)</f>
        <v>1.25</v>
      </c>
      <c r="AN79" s="254">
        <f>PRODUCT(AN78/AL78)</f>
        <v>0.3125</v>
      </c>
      <c r="AO79" s="202"/>
      <c r="AP79" s="202"/>
      <c r="AQ79" s="207"/>
      <c r="AR79" s="24"/>
      <c r="AS79" s="24"/>
    </row>
    <row r="80" spans="1:45" ht="15" customHeight="1" x14ac:dyDescent="0.2">
      <c r="A80" s="2"/>
      <c r="B80" s="224">
        <v>1990</v>
      </c>
      <c r="C80" s="78" t="s">
        <v>63</v>
      </c>
      <c r="D80" s="202" t="s">
        <v>74</v>
      </c>
      <c r="E80" s="78"/>
      <c r="F80" s="78">
        <v>33</v>
      </c>
      <c r="G80" s="246">
        <v>3</v>
      </c>
      <c r="H80" s="225">
        <f t="shared" si="9"/>
        <v>2</v>
      </c>
      <c r="I80" s="225">
        <f t="shared" si="10"/>
        <v>0</v>
      </c>
      <c r="J80" s="225">
        <f t="shared" si="11"/>
        <v>2</v>
      </c>
      <c r="K80" s="226">
        <f t="shared" si="12"/>
        <v>3.3333333333333335</v>
      </c>
      <c r="L80" s="38"/>
      <c r="M80" s="215" t="s">
        <v>197</v>
      </c>
      <c r="N80" s="78"/>
      <c r="O80" s="78"/>
      <c r="P80" s="78" t="s">
        <v>292</v>
      </c>
      <c r="Q80" s="78" t="s">
        <v>286</v>
      </c>
      <c r="R80" s="78" t="s">
        <v>291</v>
      </c>
      <c r="S80" s="78" t="s">
        <v>220</v>
      </c>
      <c r="T80" s="245"/>
      <c r="U80" s="204" t="s">
        <v>237</v>
      </c>
      <c r="V80" s="38"/>
      <c r="W80" s="228"/>
      <c r="X80" s="213"/>
      <c r="Y80" s="213"/>
      <c r="Z80" s="213"/>
      <c r="AA80" s="213"/>
      <c r="AB80" s="213"/>
      <c r="AC80" s="213"/>
      <c r="AD80" s="213"/>
      <c r="AE80" s="213"/>
      <c r="AF80" s="245"/>
      <c r="AG80" s="245"/>
      <c r="AH80" s="248"/>
      <c r="AI80" s="205"/>
      <c r="AJ80" s="202"/>
      <c r="AK80" s="202"/>
      <c r="AL80" s="202"/>
      <c r="AM80" s="214"/>
      <c r="AN80" s="202"/>
      <c r="AO80" s="273"/>
      <c r="AP80" s="273"/>
      <c r="AQ80" s="274"/>
      <c r="AR80" s="24"/>
      <c r="AS80" s="24"/>
    </row>
    <row r="81" spans="1:45" ht="15" customHeight="1" x14ac:dyDescent="0.2">
      <c r="A81" s="2"/>
      <c r="B81" s="224">
        <v>1991</v>
      </c>
      <c r="C81" s="78" t="s">
        <v>63</v>
      </c>
      <c r="D81" s="202" t="s">
        <v>74</v>
      </c>
      <c r="E81" s="78"/>
      <c r="F81" s="78">
        <v>34</v>
      </c>
      <c r="G81" s="78">
        <v>3</v>
      </c>
      <c r="H81" s="232">
        <f t="shared" si="9"/>
        <v>3.3333333333333335</v>
      </c>
      <c r="I81" s="232">
        <f t="shared" si="10"/>
        <v>1</v>
      </c>
      <c r="J81" s="232">
        <f t="shared" si="11"/>
        <v>4.333333333333333</v>
      </c>
      <c r="K81" s="233">
        <f t="shared" si="12"/>
        <v>4.666666666666667</v>
      </c>
      <c r="L81" s="38"/>
      <c r="M81" s="215" t="s">
        <v>198</v>
      </c>
      <c r="N81" s="78"/>
      <c r="O81" s="78"/>
      <c r="P81" s="78" t="s">
        <v>234</v>
      </c>
      <c r="Q81" s="78" t="s">
        <v>162</v>
      </c>
      <c r="R81" s="78" t="s">
        <v>292</v>
      </c>
      <c r="S81" s="78" t="s">
        <v>297</v>
      </c>
      <c r="T81" s="245"/>
      <c r="U81" s="204" t="s">
        <v>221</v>
      </c>
      <c r="V81" s="38"/>
      <c r="W81" s="228"/>
      <c r="X81" s="213"/>
      <c r="Y81" s="213"/>
      <c r="Z81" s="213"/>
      <c r="AA81" s="213"/>
      <c r="AB81" s="213"/>
      <c r="AC81" s="213"/>
      <c r="AD81" s="213"/>
      <c r="AE81" s="213"/>
      <c r="AF81" s="245"/>
      <c r="AG81" s="245"/>
      <c r="AH81" s="248"/>
      <c r="AI81" s="205"/>
      <c r="AJ81" s="202"/>
      <c r="AK81" s="202"/>
      <c r="AL81" s="202"/>
      <c r="AM81" s="214"/>
      <c r="AN81" s="202"/>
      <c r="AO81" s="273"/>
      <c r="AP81" s="273"/>
      <c r="AQ81" s="274"/>
      <c r="AR81" s="24"/>
      <c r="AS81" s="24"/>
    </row>
    <row r="82" spans="1:45" ht="15" customHeight="1" x14ac:dyDescent="0.2">
      <c r="A82" s="2"/>
      <c r="B82" s="224">
        <v>1992</v>
      </c>
      <c r="C82" s="78" t="s">
        <v>66</v>
      </c>
      <c r="D82" s="202" t="s">
        <v>74</v>
      </c>
      <c r="E82" s="78"/>
      <c r="F82" s="78">
        <v>35</v>
      </c>
      <c r="G82" s="78">
        <v>2</v>
      </c>
      <c r="H82" s="225">
        <f t="shared" si="9"/>
        <v>1</v>
      </c>
      <c r="I82" s="225">
        <f t="shared" si="10"/>
        <v>0</v>
      </c>
      <c r="J82" s="225">
        <f t="shared" si="11"/>
        <v>1</v>
      </c>
      <c r="K82" s="226">
        <f t="shared" si="12"/>
        <v>3</v>
      </c>
      <c r="L82" s="38"/>
      <c r="M82" s="215" t="s">
        <v>199</v>
      </c>
      <c r="N82" s="78"/>
      <c r="O82" s="78"/>
      <c r="P82" s="78" t="s">
        <v>179</v>
      </c>
      <c r="Q82" s="234" t="s">
        <v>287</v>
      </c>
      <c r="R82" s="78" t="s">
        <v>293</v>
      </c>
      <c r="S82" s="78" t="s">
        <v>298</v>
      </c>
      <c r="T82" s="245"/>
      <c r="U82" s="204" t="s">
        <v>179</v>
      </c>
      <c r="V82" s="38"/>
      <c r="W82" s="228"/>
      <c r="X82" s="213"/>
      <c r="Y82" s="213"/>
      <c r="Z82" s="213"/>
      <c r="AA82" s="213"/>
      <c r="AB82" s="213"/>
      <c r="AC82" s="213"/>
      <c r="AD82" s="213"/>
      <c r="AE82" s="213"/>
      <c r="AF82" s="245"/>
      <c r="AG82" s="245"/>
      <c r="AH82" s="248"/>
      <c r="AI82" s="205"/>
      <c r="AJ82" s="202"/>
      <c r="AK82" s="202"/>
      <c r="AL82" s="202"/>
      <c r="AM82" s="214"/>
      <c r="AN82" s="202"/>
      <c r="AO82" s="273"/>
      <c r="AP82" s="273"/>
      <c r="AQ82" s="274"/>
      <c r="AR82" s="24"/>
      <c r="AS82" s="24"/>
    </row>
    <row r="83" spans="1:45" ht="15" customHeight="1" x14ac:dyDescent="0.2">
      <c r="A83" s="2"/>
      <c r="B83" s="224">
        <v>1993</v>
      </c>
      <c r="C83" s="78" t="s">
        <v>70</v>
      </c>
      <c r="D83" s="202" t="s">
        <v>74</v>
      </c>
      <c r="E83" s="78"/>
      <c r="F83" s="78">
        <v>36</v>
      </c>
      <c r="G83" s="78"/>
      <c r="H83" s="225"/>
      <c r="I83" s="225"/>
      <c r="J83" s="225"/>
      <c r="K83" s="226"/>
      <c r="L83" s="38"/>
      <c r="M83" s="215" t="s">
        <v>200</v>
      </c>
      <c r="N83" s="78"/>
      <c r="O83" s="78"/>
      <c r="P83" s="78" t="s">
        <v>306</v>
      </c>
      <c r="Q83" s="78" t="s">
        <v>241</v>
      </c>
      <c r="R83" s="78" t="s">
        <v>217</v>
      </c>
      <c r="S83" s="78" t="s">
        <v>239</v>
      </c>
      <c r="T83" s="245"/>
      <c r="U83" s="204" t="s">
        <v>234</v>
      </c>
      <c r="V83" s="38"/>
      <c r="W83" s="228"/>
      <c r="X83" s="213"/>
      <c r="Y83" s="213"/>
      <c r="Z83" s="213"/>
      <c r="AA83" s="213"/>
      <c r="AB83" s="213"/>
      <c r="AC83" s="213"/>
      <c r="AD83" s="213"/>
      <c r="AE83" s="213"/>
      <c r="AF83" s="245"/>
      <c r="AG83" s="245"/>
      <c r="AH83" s="248"/>
      <c r="AI83" s="205"/>
      <c r="AJ83" s="202"/>
      <c r="AK83" s="202"/>
      <c r="AL83" s="202"/>
      <c r="AM83" s="214"/>
      <c r="AN83" s="202"/>
      <c r="AO83" s="273"/>
      <c r="AP83" s="273"/>
      <c r="AQ83" s="274"/>
      <c r="AR83" s="24"/>
      <c r="AS83" s="24"/>
    </row>
    <row r="84" spans="1:45" s="9" customFormat="1" ht="15" customHeight="1" x14ac:dyDescent="0.25">
      <c r="A84" s="23"/>
      <c r="B84" s="208"/>
      <c r="C84" s="210"/>
      <c r="D84" s="210"/>
      <c r="E84" s="210"/>
      <c r="F84" s="210"/>
      <c r="G84" s="210"/>
      <c r="H84" s="239"/>
      <c r="I84" s="239"/>
      <c r="J84" s="239"/>
      <c r="K84" s="240"/>
      <c r="L84" s="38"/>
      <c r="M84" s="208"/>
      <c r="N84" s="210"/>
      <c r="O84" s="210"/>
      <c r="P84" s="210"/>
      <c r="Q84" s="210"/>
      <c r="R84" s="210"/>
      <c r="S84" s="210"/>
      <c r="T84" s="210"/>
      <c r="U84" s="240"/>
      <c r="V84" s="38"/>
      <c r="W84" s="208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2"/>
      <c r="AI84" s="208"/>
      <c r="AJ84" s="210"/>
      <c r="AK84" s="210"/>
      <c r="AL84" s="210"/>
      <c r="AM84" s="210"/>
      <c r="AN84" s="210"/>
      <c r="AO84" s="275"/>
      <c r="AP84" s="275"/>
      <c r="AQ84" s="276"/>
      <c r="AR84" s="35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24"/>
      <c r="AG85" s="35"/>
      <c r="AH85" s="35"/>
      <c r="AI85" s="35"/>
      <c r="AJ85" s="35"/>
      <c r="AK85" s="35"/>
      <c r="AL85" s="35"/>
      <c r="AM85" s="35"/>
      <c r="AN85" s="35"/>
      <c r="AO85" s="268"/>
      <c r="AP85" s="268"/>
      <c r="AQ85" s="268"/>
      <c r="AR85" s="35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268"/>
      <c r="AP86" s="268"/>
      <c r="AQ86" s="268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268"/>
      <c r="AP87" s="268"/>
      <c r="AQ87" s="268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268"/>
      <c r="AP88" s="268"/>
      <c r="AQ88" s="268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268"/>
      <c r="AP89" s="268"/>
      <c r="AQ89" s="268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268"/>
      <c r="AP90" s="268"/>
      <c r="AQ90" s="268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268"/>
      <c r="AP91" s="268"/>
      <c r="AQ91" s="268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268"/>
      <c r="AP92" s="268"/>
      <c r="AQ92" s="268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268"/>
      <c r="AP93" s="268"/>
      <c r="AQ93" s="284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268"/>
      <c r="AP94" s="268"/>
      <c r="AQ94" s="284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268"/>
      <c r="AP95" s="268"/>
      <c r="AQ95" s="284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268"/>
      <c r="AP96" s="268"/>
      <c r="AQ96" s="284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268"/>
      <c r="AP97" s="268"/>
      <c r="AQ97" s="284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268"/>
      <c r="AP98" s="268"/>
      <c r="AQ98" s="284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268"/>
      <c r="AP99" s="268"/>
      <c r="AQ99" s="284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268"/>
      <c r="AP100" s="268"/>
      <c r="AQ100" s="284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268"/>
      <c r="AP101" s="268"/>
      <c r="AQ101" s="284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268"/>
      <c r="AP102" s="268"/>
      <c r="AQ102" s="284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268"/>
      <c r="AP103" s="268"/>
      <c r="AQ103" s="284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268"/>
      <c r="AP104" s="268"/>
      <c r="AQ104" s="284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268"/>
      <c r="AP105" s="268"/>
      <c r="AQ105" s="284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268"/>
      <c r="AP106" s="268"/>
      <c r="AQ106" s="284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268"/>
      <c r="AP107" s="268"/>
      <c r="AQ107" s="284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268"/>
      <c r="AP108" s="268"/>
      <c r="AQ108" s="284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268"/>
      <c r="AP109" s="268"/>
      <c r="AQ109" s="284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268"/>
      <c r="AP110" s="268"/>
      <c r="AQ110" s="284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268"/>
      <c r="AP111" s="268"/>
      <c r="AQ111" s="284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268"/>
      <c r="AP112" s="268"/>
      <c r="AQ112" s="284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268"/>
      <c r="AP113" s="268"/>
      <c r="AQ113" s="284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268"/>
      <c r="AP114" s="268"/>
      <c r="AQ114" s="284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268"/>
      <c r="AP115" s="268"/>
      <c r="AQ115" s="284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268"/>
      <c r="AP116" s="268"/>
      <c r="AQ116" s="284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268"/>
      <c r="AP117" s="268"/>
      <c r="AQ117" s="284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268"/>
      <c r="AP118" s="268"/>
      <c r="AQ118" s="284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268"/>
      <c r="AP119" s="268"/>
      <c r="AQ119" s="284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268"/>
      <c r="AP120" s="268"/>
      <c r="AQ120" s="284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268"/>
      <c r="AP121" s="268"/>
      <c r="AQ121" s="284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268"/>
      <c r="AP122" s="268"/>
      <c r="AQ122" s="284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268"/>
      <c r="AP123" s="268"/>
      <c r="AQ123" s="284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85"/>
      <c r="AP124" s="285"/>
      <c r="AQ124" s="285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85"/>
      <c r="AP125" s="285"/>
      <c r="AQ125" s="285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85"/>
      <c r="AP126" s="285"/>
      <c r="AQ126" s="285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85"/>
      <c r="AP127" s="285"/>
      <c r="AQ127" s="285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85"/>
      <c r="AP128" s="285"/>
      <c r="AQ128" s="285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85"/>
      <c r="AP129" s="285"/>
      <c r="AQ129" s="285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85"/>
      <c r="AP130" s="285"/>
      <c r="AQ130" s="285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85"/>
      <c r="AP131" s="285"/>
      <c r="AQ131" s="285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85"/>
      <c r="AP132" s="285"/>
      <c r="AQ132" s="285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85"/>
      <c r="AP133" s="285"/>
      <c r="AQ133" s="285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85"/>
      <c r="AP134" s="285"/>
      <c r="AQ134" s="285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85"/>
      <c r="AP135" s="285"/>
      <c r="AQ135" s="285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85"/>
      <c r="AP136" s="285"/>
      <c r="AQ136" s="285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85"/>
      <c r="AP137" s="285"/>
      <c r="AQ137" s="285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85"/>
      <c r="AP138" s="285"/>
      <c r="AQ138" s="285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85"/>
      <c r="AP139" s="285"/>
      <c r="AQ139" s="285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85"/>
      <c r="AP140" s="285"/>
      <c r="AQ140" s="285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85"/>
      <c r="AP141" s="285"/>
      <c r="AQ141" s="285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85"/>
      <c r="AP142" s="285"/>
      <c r="AQ142" s="285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85"/>
      <c r="AP143" s="285"/>
      <c r="AQ143" s="285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85"/>
      <c r="AP144" s="285"/>
      <c r="AQ144" s="285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85"/>
      <c r="AP145" s="285"/>
      <c r="AQ145" s="285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85"/>
      <c r="AP146" s="285"/>
      <c r="AQ146" s="285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85"/>
      <c r="AP147" s="285"/>
      <c r="AQ147" s="285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85"/>
      <c r="AP148" s="285"/>
      <c r="AQ148" s="285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85"/>
      <c r="AP149" s="285"/>
      <c r="AQ149" s="285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85"/>
      <c r="AP150" s="285"/>
      <c r="AQ150" s="285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85"/>
      <c r="AP151" s="285"/>
      <c r="AQ151" s="285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85"/>
      <c r="AP152" s="285"/>
      <c r="AQ152" s="285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85"/>
      <c r="AP153" s="285"/>
      <c r="AQ153" s="285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85"/>
      <c r="AP154" s="285"/>
      <c r="AQ154" s="285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85"/>
      <c r="AP155" s="285"/>
      <c r="AQ155" s="285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85"/>
      <c r="AP156" s="285"/>
      <c r="AQ156" s="285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85"/>
      <c r="AP157" s="285"/>
      <c r="AQ157" s="285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85"/>
      <c r="AP158" s="285"/>
      <c r="AQ158" s="285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85"/>
      <c r="AP159" s="285"/>
      <c r="AQ159" s="285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85"/>
      <c r="AP160" s="285"/>
      <c r="AQ160" s="285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85"/>
      <c r="AP161" s="285"/>
      <c r="AQ161" s="285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85"/>
      <c r="AP162" s="285"/>
      <c r="AQ162" s="285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85"/>
      <c r="AP163" s="285"/>
      <c r="AQ163" s="285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85"/>
      <c r="AP164" s="285"/>
      <c r="AQ164" s="285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85"/>
      <c r="AP165" s="285"/>
      <c r="AQ165" s="285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85"/>
      <c r="AP166" s="285"/>
      <c r="AQ166" s="285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85"/>
      <c r="AP167" s="285"/>
      <c r="AQ167" s="285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85"/>
      <c r="AP168" s="285"/>
      <c r="AQ168" s="285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85"/>
      <c r="AP169" s="285"/>
      <c r="AQ169" s="285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85"/>
      <c r="AP170" s="285"/>
      <c r="AQ170" s="285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85"/>
      <c r="AP171" s="285"/>
      <c r="AQ171" s="285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85"/>
      <c r="AP172" s="285"/>
      <c r="AQ172" s="285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85"/>
      <c r="AP173" s="285"/>
      <c r="AQ173" s="285"/>
      <c r="AR173" s="3"/>
    </row>
    <row r="174" spans="1:44" ht="15" customHeight="1" x14ac:dyDescent="0.25">
      <c r="AG174" s="24"/>
      <c r="AH174" s="57"/>
      <c r="AI174" s="35"/>
      <c r="AJ174" s="35"/>
    </row>
    <row r="175" spans="1:44" ht="15" customHeight="1" x14ac:dyDescent="0.25">
      <c r="AG175" s="24"/>
      <c r="AH175" s="57"/>
      <c r="AI175" s="35"/>
      <c r="AJ175" s="35"/>
    </row>
    <row r="176" spans="1:44" ht="15" customHeight="1" x14ac:dyDescent="0.25">
      <c r="AG176" s="24"/>
      <c r="AH176" s="57"/>
      <c r="AI176" s="35"/>
      <c r="AJ176" s="35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  <row r="179" spans="33:36" ht="15" customHeight="1" x14ac:dyDescent="0.25">
      <c r="AG179" s="24"/>
      <c r="AH179" s="57"/>
      <c r="AI179" s="35"/>
      <c r="AJ179" s="35"/>
    </row>
    <row r="180" spans="33:36" ht="15" customHeight="1" x14ac:dyDescent="0.25">
      <c r="AG180" s="24"/>
      <c r="AH180" s="57"/>
      <c r="AI180" s="35"/>
      <c r="AJ180" s="35"/>
    </row>
  </sheetData>
  <sortState ref="AG38:AH48">
    <sortCondition descending="1" ref="AG3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72</v>
      </c>
      <c r="C1" s="6"/>
      <c r="D1" s="81"/>
      <c r="E1" s="90" t="s">
        <v>73</v>
      </c>
      <c r="F1" s="181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81"/>
      <c r="AB1" s="181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2" t="s">
        <v>136</v>
      </c>
      <c r="C2" s="62"/>
      <c r="D2" s="123"/>
      <c r="E2" s="13" t="s">
        <v>12</v>
      </c>
      <c r="F2" s="14"/>
      <c r="G2" s="14"/>
      <c r="H2" s="14"/>
      <c r="I2" s="20"/>
      <c r="J2" s="15"/>
      <c r="K2" s="82"/>
      <c r="L2" s="22" t="s">
        <v>137</v>
      </c>
      <c r="M2" s="14"/>
      <c r="N2" s="14"/>
      <c r="O2" s="21"/>
      <c r="P2" s="19"/>
      <c r="Q2" s="22" t="s">
        <v>138</v>
      </c>
      <c r="R2" s="14"/>
      <c r="S2" s="14"/>
      <c r="T2" s="14"/>
      <c r="U2" s="20"/>
      <c r="V2" s="21"/>
      <c r="W2" s="19"/>
      <c r="X2" s="182" t="s">
        <v>139</v>
      </c>
      <c r="Y2" s="183"/>
      <c r="Z2" s="184"/>
      <c r="AA2" s="13" t="s">
        <v>12</v>
      </c>
      <c r="AB2" s="14"/>
      <c r="AC2" s="14"/>
      <c r="AD2" s="14"/>
      <c r="AE2" s="20"/>
      <c r="AF2" s="15"/>
      <c r="AG2" s="82"/>
      <c r="AH2" s="22" t="s">
        <v>140</v>
      </c>
      <c r="AI2" s="14"/>
      <c r="AJ2" s="14"/>
      <c r="AK2" s="21"/>
      <c r="AL2" s="19"/>
      <c r="AM2" s="22" t="s">
        <v>138</v>
      </c>
      <c r="AN2" s="14"/>
      <c r="AO2" s="14"/>
      <c r="AP2" s="14"/>
      <c r="AQ2" s="20"/>
      <c r="AR2" s="21"/>
      <c r="AS2" s="13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6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6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85"/>
      <c r="W4" s="30"/>
      <c r="X4" s="25">
        <v>1980</v>
      </c>
      <c r="Y4" s="29" t="s">
        <v>61</v>
      </c>
      <c r="Z4" s="26" t="s">
        <v>74</v>
      </c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6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85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6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1985</v>
      </c>
      <c r="C6" s="25" t="s">
        <v>80</v>
      </c>
      <c r="D6" s="26" t="s">
        <v>74</v>
      </c>
      <c r="E6" s="25">
        <v>17</v>
      </c>
      <c r="F6" s="25">
        <v>0</v>
      </c>
      <c r="G6" s="25">
        <v>11</v>
      </c>
      <c r="H6" s="25">
        <v>8</v>
      </c>
      <c r="I6" s="25"/>
      <c r="J6" s="28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185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86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1986</v>
      </c>
      <c r="C7" s="25" t="s">
        <v>75</v>
      </c>
      <c r="D7" s="26" t="s">
        <v>74</v>
      </c>
      <c r="E7" s="25">
        <v>22</v>
      </c>
      <c r="F7" s="25">
        <v>1</v>
      </c>
      <c r="G7" s="25">
        <v>29</v>
      </c>
      <c r="H7" s="25">
        <v>8</v>
      </c>
      <c r="I7" s="25"/>
      <c r="J7" s="28"/>
      <c r="K7" s="124"/>
      <c r="L7" s="18" t="s">
        <v>66</v>
      </c>
      <c r="M7" s="18"/>
      <c r="N7" s="18"/>
      <c r="O7" s="18"/>
      <c r="P7" s="24"/>
      <c r="Q7" s="25"/>
      <c r="R7" s="25"/>
      <c r="S7" s="27"/>
      <c r="T7" s="25"/>
      <c r="U7" s="25"/>
      <c r="V7" s="185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86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5"/>
      <c r="D8" s="26"/>
      <c r="E8" s="25"/>
      <c r="F8" s="25"/>
      <c r="G8" s="25"/>
      <c r="H8" s="25"/>
      <c r="I8" s="25"/>
      <c r="J8" s="28"/>
      <c r="K8" s="124"/>
      <c r="L8" s="18"/>
      <c r="M8" s="18"/>
      <c r="N8" s="18"/>
      <c r="O8" s="18"/>
      <c r="P8" s="24"/>
      <c r="Q8" s="25"/>
      <c r="R8" s="25"/>
      <c r="S8" s="27"/>
      <c r="T8" s="25"/>
      <c r="U8" s="25"/>
      <c r="V8" s="185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6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1989</v>
      </c>
      <c r="C9" s="25" t="s">
        <v>61</v>
      </c>
      <c r="D9" s="26" t="s">
        <v>74</v>
      </c>
      <c r="E9" s="25">
        <v>17</v>
      </c>
      <c r="F9" s="25">
        <v>0</v>
      </c>
      <c r="G9" s="25">
        <v>15</v>
      </c>
      <c r="H9" s="25">
        <v>1</v>
      </c>
      <c r="I9" s="25"/>
      <c r="J9" s="28"/>
      <c r="K9" s="124"/>
      <c r="L9" s="18"/>
      <c r="M9" s="18"/>
      <c r="N9" s="18"/>
      <c r="O9" s="18"/>
      <c r="P9" s="24"/>
      <c r="Q9" s="25"/>
      <c r="R9" s="25"/>
      <c r="S9" s="27"/>
      <c r="T9" s="25"/>
      <c r="U9" s="25"/>
      <c r="V9" s="185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86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127" t="s">
        <v>141</v>
      </c>
      <c r="C10" s="131"/>
      <c r="D10" s="130"/>
      <c r="E10" s="129">
        <f>SUM(E4:E9)</f>
        <v>56</v>
      </c>
      <c r="F10" s="129">
        <f>SUM(F4:F9)</f>
        <v>1</v>
      </c>
      <c r="G10" s="129">
        <f>SUM(G4:G9)</f>
        <v>55</v>
      </c>
      <c r="H10" s="129">
        <f>SUM(H4:H9)</f>
        <v>17</v>
      </c>
      <c r="I10" s="129">
        <f>SUM(I4:I9)</f>
        <v>0</v>
      </c>
      <c r="J10" s="187">
        <v>0</v>
      </c>
      <c r="K10" s="82">
        <f>SUM(K4:K9)</f>
        <v>0</v>
      </c>
      <c r="L10" s="22"/>
      <c r="M10" s="20"/>
      <c r="N10" s="70"/>
      <c r="O10" s="71"/>
      <c r="P10" s="24"/>
      <c r="Q10" s="129">
        <f>SUM(Q4:Q9)</f>
        <v>0</v>
      </c>
      <c r="R10" s="129">
        <f>SUM(R4:R9)</f>
        <v>0</v>
      </c>
      <c r="S10" s="129">
        <f>SUM(S4:S9)</f>
        <v>0</v>
      </c>
      <c r="T10" s="129">
        <f>SUM(T4:T9)</f>
        <v>0</v>
      </c>
      <c r="U10" s="129">
        <f>SUM(U4:U9)</f>
        <v>0</v>
      </c>
      <c r="V10" s="33">
        <v>0</v>
      </c>
      <c r="W10" s="82">
        <f>SUM(W4:W9)</f>
        <v>0</v>
      </c>
      <c r="X10" s="16" t="s">
        <v>141</v>
      </c>
      <c r="Y10" s="17"/>
      <c r="Z10" s="15"/>
      <c r="AA10" s="129">
        <f>SUM(AA4:AA9)</f>
        <v>0</v>
      </c>
      <c r="AB10" s="129">
        <f>SUM(AB4:AB9)</f>
        <v>0</v>
      </c>
      <c r="AC10" s="129">
        <f>SUM(AC4:AC9)</f>
        <v>0</v>
      </c>
      <c r="AD10" s="129">
        <f>SUM(AD4:AD9)</f>
        <v>0</v>
      </c>
      <c r="AE10" s="129">
        <f>SUM(AE4:AE9)</f>
        <v>0</v>
      </c>
      <c r="AF10" s="187">
        <v>0</v>
      </c>
      <c r="AG10" s="82">
        <f>SUM(AG4:AG9)</f>
        <v>0</v>
      </c>
      <c r="AH10" s="22"/>
      <c r="AI10" s="20"/>
      <c r="AJ10" s="70"/>
      <c r="AK10" s="71"/>
      <c r="AL10" s="24"/>
      <c r="AM10" s="129">
        <f>SUM(AM4:AM9)</f>
        <v>0</v>
      </c>
      <c r="AN10" s="129">
        <f>SUM(AN4:AN9)</f>
        <v>0</v>
      </c>
      <c r="AO10" s="129">
        <f>SUM(AO4:AO9)</f>
        <v>0</v>
      </c>
      <c r="AP10" s="129">
        <f>SUM(AP4:AP9)</f>
        <v>0</v>
      </c>
      <c r="AQ10" s="129">
        <f>SUM(AQ4:AQ9)</f>
        <v>0</v>
      </c>
      <c r="AR10" s="187">
        <v>0</v>
      </c>
      <c r="AS10" s="136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88" t="s">
        <v>142</v>
      </c>
      <c r="C12" s="189"/>
      <c r="D12" s="190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143</v>
      </c>
      <c r="O12" s="18" t="s">
        <v>144</v>
      </c>
      <c r="Q12" s="38"/>
      <c r="R12" s="38" t="s">
        <v>59</v>
      </c>
      <c r="S12" s="38"/>
      <c r="T12" s="35" t="s">
        <v>135</v>
      </c>
      <c r="U12" s="24"/>
      <c r="V12" s="30"/>
      <c r="W12" s="30"/>
      <c r="X12" s="191"/>
      <c r="Y12" s="191"/>
      <c r="Z12" s="191"/>
      <c r="AA12" s="191"/>
      <c r="AB12" s="191"/>
      <c r="AC12" s="38"/>
      <c r="AD12" s="38"/>
      <c r="AE12" s="38"/>
      <c r="AF12" s="35"/>
      <c r="AG12" s="35"/>
      <c r="AH12" s="35"/>
      <c r="AI12" s="35"/>
      <c r="AJ12" s="35"/>
      <c r="AK12" s="35"/>
      <c r="AM12" s="30"/>
      <c r="AN12" s="191"/>
      <c r="AO12" s="191"/>
      <c r="AP12" s="191"/>
      <c r="AQ12" s="191"/>
      <c r="AR12" s="191"/>
      <c r="AS12" s="19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1" t="s">
        <v>11</v>
      </c>
      <c r="C13" s="12"/>
      <c r="D13" s="43"/>
      <c r="E13" s="192">
        <v>329</v>
      </c>
      <c r="F13" s="192">
        <v>12</v>
      </c>
      <c r="G13" s="192">
        <v>357</v>
      </c>
      <c r="H13" s="192">
        <v>126</v>
      </c>
      <c r="I13" s="192">
        <v>845</v>
      </c>
      <c r="J13" s="193">
        <v>0.496</v>
      </c>
      <c r="K13" s="35">
        <f>PRODUCT(I13/J13)</f>
        <v>1703.6290322580646</v>
      </c>
      <c r="L13" s="194">
        <f>PRODUCT((F13+G13)/E13)</f>
        <v>1.121580547112462</v>
      </c>
      <c r="M13" s="194">
        <f>PRODUCT(H13/E13)</f>
        <v>0.38297872340425532</v>
      </c>
      <c r="N13" s="194">
        <f>PRODUCT((F13+G13+H13)/E13)</f>
        <v>1.5045592705167172</v>
      </c>
      <c r="O13" s="194">
        <v>3.08</v>
      </c>
      <c r="Q13" s="38"/>
      <c r="R13" s="38"/>
      <c r="S13" s="38"/>
      <c r="T13" s="35" t="s">
        <v>83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95" t="s">
        <v>136</v>
      </c>
      <c r="C14" s="196"/>
      <c r="D14" s="197"/>
      <c r="E14" s="192">
        <f>PRODUCT(E10+Q10)</f>
        <v>56</v>
      </c>
      <c r="F14" s="192">
        <f>PRODUCT(F10+R10)</f>
        <v>1</v>
      </c>
      <c r="G14" s="192">
        <f>PRODUCT(G10+S10)</f>
        <v>55</v>
      </c>
      <c r="H14" s="192">
        <f>PRODUCT(H10+T10)</f>
        <v>17</v>
      </c>
      <c r="I14" s="192">
        <f>PRODUCT(I10+U10)</f>
        <v>0</v>
      </c>
      <c r="J14" s="193">
        <v>0</v>
      </c>
      <c r="K14" s="35">
        <f>PRODUCT(K10+W10)</f>
        <v>0</v>
      </c>
      <c r="L14" s="194">
        <f>PRODUCT((F14+G14)/E14)</f>
        <v>1</v>
      </c>
      <c r="M14" s="194">
        <f>PRODUCT(H14/E14)</f>
        <v>0.30357142857142855</v>
      </c>
      <c r="N14" s="194">
        <f>PRODUCT((F14+G14+H14)/E14)</f>
        <v>1.3035714285714286</v>
      </c>
      <c r="O14" s="194">
        <f>PRODUCT(I14/E14)</f>
        <v>0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0" t="s">
        <v>139</v>
      </c>
      <c r="C15" s="198"/>
      <c r="D15" s="111"/>
      <c r="E15" s="192">
        <f>PRODUCT(AA10+AM10)</f>
        <v>0</v>
      </c>
      <c r="F15" s="192">
        <f>PRODUCT(AB10+AN10)</f>
        <v>0</v>
      </c>
      <c r="G15" s="192">
        <f>PRODUCT(AC10+AO10)</f>
        <v>0</v>
      </c>
      <c r="H15" s="192">
        <f>PRODUCT(AD10+AP10)</f>
        <v>0</v>
      </c>
      <c r="I15" s="192">
        <f>PRODUCT(AE10+AQ10)</f>
        <v>0</v>
      </c>
      <c r="J15" s="193">
        <v>0</v>
      </c>
      <c r="K15" s="24">
        <f>PRODUCT(AG10+AS10)</f>
        <v>0</v>
      </c>
      <c r="L15" s="194">
        <v>0</v>
      </c>
      <c r="M15" s="194">
        <v>0</v>
      </c>
      <c r="N15" s="194">
        <v>0</v>
      </c>
      <c r="O15" s="194">
        <v>0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99" t="s">
        <v>141</v>
      </c>
      <c r="C16" s="88"/>
      <c r="D16" s="200"/>
      <c r="E16" s="192">
        <f>SUM(E13:E15)</f>
        <v>385</v>
      </c>
      <c r="F16" s="192">
        <f t="shared" ref="F16:I16" si="0">SUM(F13:F15)</f>
        <v>13</v>
      </c>
      <c r="G16" s="192">
        <f t="shared" si="0"/>
        <v>412</v>
      </c>
      <c r="H16" s="192">
        <f t="shared" si="0"/>
        <v>143</v>
      </c>
      <c r="I16" s="192">
        <f t="shared" si="0"/>
        <v>845</v>
      </c>
      <c r="J16" s="193">
        <v>0</v>
      </c>
      <c r="K16" s="35">
        <f>SUM(K13:K15)</f>
        <v>1703.6290322580646</v>
      </c>
      <c r="L16" s="194">
        <f>PRODUCT((F16+G16)/E16)</f>
        <v>1.1038961038961039</v>
      </c>
      <c r="M16" s="194">
        <f>PRODUCT(H16/E16)</f>
        <v>0.37142857142857144</v>
      </c>
      <c r="N16" s="194">
        <f>PRODUCT((F16+G16+H16)/E16)</f>
        <v>1.4753246753246754</v>
      </c>
      <c r="O16" s="194">
        <v>3.08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42578125" style="59" customWidth="1"/>
    <col min="3" max="3" width="24.140625" style="60" customWidth="1"/>
    <col min="4" max="4" width="10.5703125" style="67" customWidth="1"/>
    <col min="5" max="5" width="8" style="67" customWidth="1"/>
    <col min="6" max="6" width="0.7109375" style="30" customWidth="1"/>
    <col min="7" max="16" width="5.28515625" style="60" customWidth="1"/>
    <col min="17" max="21" width="6.7109375" style="93" customWidth="1"/>
    <col min="22" max="22" width="11.140625" style="60" customWidth="1"/>
    <col min="23" max="23" width="22.140625" style="67" customWidth="1"/>
    <col min="24" max="24" width="9.7109375" style="60" customWidth="1"/>
    <col min="25" max="30" width="9.140625" style="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1"/>
      <c r="R1" s="91"/>
      <c r="S1" s="91"/>
      <c r="T1" s="91"/>
      <c r="U1" s="91"/>
      <c r="V1" s="62"/>
      <c r="W1" s="63"/>
      <c r="X1" s="61"/>
      <c r="Y1" s="64"/>
      <c r="Z1" s="64"/>
      <c r="AA1" s="64"/>
      <c r="AB1" s="64"/>
      <c r="AC1" s="64"/>
      <c r="AD1" s="64"/>
    </row>
    <row r="2" spans="1:32" ht="15.75" x14ac:dyDescent="0.25">
      <c r="A2" s="8"/>
      <c r="B2" s="125" t="s">
        <v>72</v>
      </c>
      <c r="C2" s="90" t="s">
        <v>73</v>
      </c>
      <c r="D2" s="65"/>
      <c r="E2" s="11"/>
      <c r="F2" s="95"/>
      <c r="G2" s="65"/>
      <c r="H2" s="11"/>
      <c r="I2" s="11"/>
      <c r="J2" s="11"/>
      <c r="K2" s="11"/>
      <c r="L2" s="11"/>
      <c r="M2" s="11"/>
      <c r="N2" s="11"/>
      <c r="O2" s="11"/>
      <c r="P2" s="11"/>
      <c r="Q2" s="92"/>
      <c r="R2" s="92"/>
      <c r="S2" s="92"/>
      <c r="T2" s="92"/>
      <c r="U2" s="92"/>
      <c r="V2" s="11"/>
      <c r="W2" s="65"/>
      <c r="X2" s="27"/>
      <c r="Y2" s="64"/>
      <c r="Z2" s="64"/>
      <c r="AA2" s="64"/>
      <c r="AB2" s="64"/>
      <c r="AC2" s="64"/>
      <c r="AD2" s="64"/>
    </row>
    <row r="3" spans="1:32" x14ac:dyDescent="0.25">
      <c r="A3" s="8"/>
      <c r="B3" s="126" t="s">
        <v>89</v>
      </c>
      <c r="C3" s="22" t="s">
        <v>34</v>
      </c>
      <c r="D3" s="127" t="s">
        <v>35</v>
      </c>
      <c r="E3" s="128" t="s">
        <v>1</v>
      </c>
      <c r="F3" s="24"/>
      <c r="G3" s="129" t="s">
        <v>36</v>
      </c>
      <c r="H3" s="130" t="s">
        <v>37</v>
      </c>
      <c r="I3" s="130" t="s">
        <v>31</v>
      </c>
      <c r="J3" s="17" t="s">
        <v>38</v>
      </c>
      <c r="K3" s="131" t="s">
        <v>39</v>
      </c>
      <c r="L3" s="131" t="s">
        <v>40</v>
      </c>
      <c r="M3" s="129" t="s">
        <v>41</v>
      </c>
      <c r="N3" s="129" t="s">
        <v>30</v>
      </c>
      <c r="O3" s="130" t="s">
        <v>42</v>
      </c>
      <c r="P3" s="129" t="s">
        <v>37</v>
      </c>
      <c r="Q3" s="174" t="s">
        <v>16</v>
      </c>
      <c r="R3" s="174">
        <v>1</v>
      </c>
      <c r="S3" s="174">
        <v>2</v>
      </c>
      <c r="T3" s="174">
        <v>3</v>
      </c>
      <c r="U3" s="174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2" x14ac:dyDescent="0.25">
      <c r="A4" s="8"/>
      <c r="B4" s="132" t="s">
        <v>90</v>
      </c>
      <c r="C4" s="133" t="s">
        <v>91</v>
      </c>
      <c r="D4" s="134" t="s">
        <v>92</v>
      </c>
      <c r="E4" s="135" t="s">
        <v>74</v>
      </c>
      <c r="F4" s="136"/>
      <c r="G4" s="137"/>
      <c r="H4" s="138"/>
      <c r="I4" s="137">
        <v>1</v>
      </c>
      <c r="J4" s="137" t="s">
        <v>93</v>
      </c>
      <c r="K4" s="137">
        <v>5</v>
      </c>
      <c r="L4" s="137"/>
      <c r="M4" s="137">
        <v>1</v>
      </c>
      <c r="N4" s="137"/>
      <c r="O4" s="139"/>
      <c r="P4" s="139">
        <v>1</v>
      </c>
      <c r="Q4" s="175"/>
      <c r="R4" s="175"/>
      <c r="S4" s="175"/>
      <c r="T4" s="175"/>
      <c r="U4" s="175"/>
      <c r="V4" s="140"/>
      <c r="W4" s="132" t="s">
        <v>94</v>
      </c>
      <c r="X4" s="141">
        <v>390</v>
      </c>
      <c r="Y4" s="64"/>
      <c r="Z4" s="64"/>
      <c r="AA4" s="64"/>
      <c r="AB4" s="64"/>
      <c r="AC4" s="64"/>
      <c r="AD4" s="64"/>
    </row>
    <row r="5" spans="1:32" x14ac:dyDescent="0.25">
      <c r="A5" s="8"/>
      <c r="B5" s="132" t="s">
        <v>95</v>
      </c>
      <c r="C5" s="133" t="s">
        <v>96</v>
      </c>
      <c r="D5" s="134" t="s">
        <v>92</v>
      </c>
      <c r="E5" s="135" t="s">
        <v>74</v>
      </c>
      <c r="F5" s="82"/>
      <c r="G5" s="137"/>
      <c r="H5" s="138"/>
      <c r="I5" s="137">
        <v>1</v>
      </c>
      <c r="J5" s="137" t="s">
        <v>97</v>
      </c>
      <c r="K5" s="137">
        <v>5</v>
      </c>
      <c r="L5" s="137" t="s">
        <v>98</v>
      </c>
      <c r="M5" s="137">
        <v>1</v>
      </c>
      <c r="N5" s="137"/>
      <c r="O5" s="139">
        <v>1</v>
      </c>
      <c r="P5" s="139"/>
      <c r="Q5" s="175"/>
      <c r="R5" s="175"/>
      <c r="S5" s="175"/>
      <c r="T5" s="175"/>
      <c r="U5" s="175"/>
      <c r="V5" s="140"/>
      <c r="W5" s="132" t="s">
        <v>94</v>
      </c>
      <c r="X5" s="141"/>
      <c r="Y5" s="64"/>
      <c r="Z5" s="64"/>
      <c r="AA5" s="64"/>
      <c r="AB5" s="64"/>
      <c r="AC5" s="64"/>
      <c r="AD5" s="64"/>
    </row>
    <row r="6" spans="1:32" s="149" customFormat="1" ht="15" customHeight="1" x14ac:dyDescent="0.2">
      <c r="A6" s="8"/>
      <c r="B6" s="22" t="s">
        <v>7</v>
      </c>
      <c r="C6" s="17"/>
      <c r="D6" s="16"/>
      <c r="E6" s="83"/>
      <c r="F6" s="38"/>
      <c r="G6" s="167"/>
      <c r="H6" s="167"/>
      <c r="I6" s="167">
        <f t="shared" ref="I6" si="0">SUM(I4:I5)</f>
        <v>2</v>
      </c>
      <c r="J6" s="17"/>
      <c r="K6" s="17"/>
      <c r="L6" s="17"/>
      <c r="M6" s="167">
        <f>SUM(M4:M5)</f>
        <v>2</v>
      </c>
      <c r="N6" s="167"/>
      <c r="O6" s="167">
        <f t="shared" ref="O6:P6" si="1">SUM(O4:O5)</f>
        <v>1</v>
      </c>
      <c r="P6" s="167">
        <f t="shared" si="1"/>
        <v>1</v>
      </c>
      <c r="Q6" s="66"/>
      <c r="R6" s="66"/>
      <c r="S6" s="66"/>
      <c r="T6" s="66"/>
      <c r="U6" s="66"/>
      <c r="V6" s="33"/>
      <c r="W6" s="84"/>
      <c r="X6" s="66"/>
      <c r="Y6" s="24"/>
      <c r="Z6" s="24"/>
      <c r="AA6" s="24"/>
      <c r="AB6" s="24"/>
      <c r="AC6" s="24"/>
      <c r="AD6" s="24"/>
      <c r="AE6" s="24"/>
      <c r="AF6" s="24"/>
    </row>
    <row r="7" spans="1:32" s="149" customFormat="1" ht="15" customHeight="1" x14ac:dyDescent="0.25">
      <c r="A7" s="23"/>
      <c r="B7" s="142"/>
      <c r="C7" s="143"/>
      <c r="D7" s="144"/>
      <c r="E7" s="145"/>
      <c r="F7" s="146"/>
      <c r="G7" s="143"/>
      <c r="H7" s="143"/>
      <c r="I7" s="143"/>
      <c r="J7" s="147"/>
      <c r="K7" s="147"/>
      <c r="L7" s="147"/>
      <c r="M7" s="143"/>
      <c r="N7" s="143"/>
      <c r="O7" s="143"/>
      <c r="P7" s="143"/>
      <c r="Q7" s="176"/>
      <c r="R7" s="176"/>
      <c r="S7" s="176"/>
      <c r="T7" s="176"/>
      <c r="U7" s="176"/>
      <c r="V7" s="143"/>
      <c r="W7" s="144"/>
      <c r="X7" s="148"/>
      <c r="Y7" s="24"/>
      <c r="Z7" s="24"/>
      <c r="AA7" s="24"/>
      <c r="AB7" s="24"/>
      <c r="AC7" s="24"/>
      <c r="AD7" s="24"/>
      <c r="AE7" s="24"/>
      <c r="AF7" s="24"/>
    </row>
    <row r="8" spans="1:32" s="9" customFormat="1" ht="18.75" customHeight="1" x14ac:dyDescent="0.2">
      <c r="A8" s="8"/>
      <c r="B8" s="150" t="s">
        <v>99</v>
      </c>
      <c r="C8" s="62"/>
      <c r="D8" s="63"/>
      <c r="E8" s="63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91"/>
      <c r="R8" s="91"/>
      <c r="S8" s="91"/>
      <c r="T8" s="91"/>
      <c r="U8" s="91"/>
      <c r="V8" s="62"/>
      <c r="W8" s="63"/>
      <c r="X8" s="61"/>
      <c r="Y8" s="24"/>
      <c r="Z8" s="24"/>
      <c r="AA8" s="24"/>
      <c r="AB8" s="24"/>
      <c r="AC8" s="24"/>
      <c r="AD8" s="24"/>
      <c r="AE8" s="24"/>
      <c r="AF8" s="24"/>
    </row>
    <row r="9" spans="1:32" s="149" customFormat="1" ht="15" customHeight="1" x14ac:dyDescent="0.2">
      <c r="A9" s="23"/>
      <c r="B9" s="126" t="s">
        <v>100</v>
      </c>
      <c r="C9" s="22" t="s">
        <v>101</v>
      </c>
      <c r="D9" s="127" t="s">
        <v>35</v>
      </c>
      <c r="E9" s="128" t="s">
        <v>1</v>
      </c>
      <c r="F9" s="38"/>
      <c r="G9" s="129" t="s">
        <v>36</v>
      </c>
      <c r="H9" s="130" t="s">
        <v>37</v>
      </c>
      <c r="I9" s="130" t="s">
        <v>31</v>
      </c>
      <c r="J9" s="17" t="s">
        <v>38</v>
      </c>
      <c r="K9" s="131" t="s">
        <v>39</v>
      </c>
      <c r="L9" s="131" t="s">
        <v>40</v>
      </c>
      <c r="M9" s="129" t="s">
        <v>41</v>
      </c>
      <c r="N9" s="129" t="s">
        <v>30</v>
      </c>
      <c r="O9" s="130" t="s">
        <v>42</v>
      </c>
      <c r="P9" s="129" t="s">
        <v>37</v>
      </c>
      <c r="Q9" s="174" t="s">
        <v>16</v>
      </c>
      <c r="R9" s="174">
        <v>1</v>
      </c>
      <c r="S9" s="174">
        <v>2</v>
      </c>
      <c r="T9" s="174">
        <v>3</v>
      </c>
      <c r="U9" s="174" t="s">
        <v>43</v>
      </c>
      <c r="V9" s="17" t="s">
        <v>102</v>
      </c>
      <c r="W9" s="16" t="s">
        <v>44</v>
      </c>
      <c r="X9" s="16" t="s">
        <v>45</v>
      </c>
      <c r="Y9" s="24"/>
      <c r="Z9" s="24"/>
      <c r="AA9" s="24"/>
      <c r="AB9" s="24"/>
      <c r="AC9" s="24"/>
      <c r="AD9" s="24"/>
      <c r="AE9" s="24"/>
      <c r="AF9" s="24"/>
    </row>
    <row r="10" spans="1:32" s="149" customFormat="1" ht="15" customHeight="1" x14ac:dyDescent="0.2">
      <c r="A10" s="23"/>
      <c r="B10" s="151" t="s">
        <v>103</v>
      </c>
      <c r="C10" s="152" t="s">
        <v>104</v>
      </c>
      <c r="D10" s="151" t="s">
        <v>105</v>
      </c>
      <c r="E10" s="152" t="s">
        <v>74</v>
      </c>
      <c r="F10" s="38"/>
      <c r="G10" s="153">
        <v>1</v>
      </c>
      <c r="H10" s="154"/>
      <c r="I10" s="153"/>
      <c r="J10" s="137"/>
      <c r="K10" s="155" t="s">
        <v>65</v>
      </c>
      <c r="L10" s="156"/>
      <c r="M10" s="157">
        <v>1</v>
      </c>
      <c r="N10" s="158"/>
      <c r="O10" s="158"/>
      <c r="P10" s="158"/>
      <c r="Q10" s="177" t="s">
        <v>122</v>
      </c>
      <c r="R10" s="177"/>
      <c r="S10" s="177"/>
      <c r="T10" s="177"/>
      <c r="U10" s="177" t="s">
        <v>122</v>
      </c>
      <c r="V10" s="159">
        <v>0</v>
      </c>
      <c r="W10" s="152" t="s">
        <v>106</v>
      </c>
      <c r="X10" s="137">
        <v>1900</v>
      </c>
      <c r="Y10" s="24"/>
      <c r="Z10" s="24"/>
      <c r="AA10" s="24"/>
      <c r="AB10" s="24"/>
      <c r="AC10" s="24"/>
      <c r="AD10" s="24"/>
      <c r="AE10" s="24"/>
      <c r="AF10" s="24"/>
    </row>
    <row r="11" spans="1:32" s="149" customFormat="1" ht="15" customHeight="1" x14ac:dyDescent="0.2">
      <c r="A11" s="23"/>
      <c r="B11" s="160" t="s">
        <v>107</v>
      </c>
      <c r="C11" s="161" t="s">
        <v>108</v>
      </c>
      <c r="D11" s="160" t="s">
        <v>109</v>
      </c>
      <c r="E11" s="162" t="s">
        <v>74</v>
      </c>
      <c r="F11" s="38"/>
      <c r="G11" s="163">
        <v>1</v>
      </c>
      <c r="H11" s="163"/>
      <c r="I11" s="163"/>
      <c r="J11" s="31"/>
      <c r="K11" s="31" t="s">
        <v>65</v>
      </c>
      <c r="L11" s="164"/>
      <c r="M11" s="164">
        <v>1</v>
      </c>
      <c r="N11" s="165"/>
      <c r="O11" s="164">
        <v>2</v>
      </c>
      <c r="P11" s="164"/>
      <c r="Q11" s="165" t="s">
        <v>123</v>
      </c>
      <c r="R11" s="165"/>
      <c r="S11" s="165"/>
      <c r="T11" s="165"/>
      <c r="U11" s="165"/>
      <c r="V11" s="166"/>
      <c r="W11" s="162" t="s">
        <v>110</v>
      </c>
      <c r="X11" s="31">
        <v>1050</v>
      </c>
      <c r="Y11" s="24"/>
      <c r="Z11" s="24"/>
      <c r="AA11" s="24"/>
      <c r="AB11" s="24"/>
      <c r="AC11" s="24"/>
      <c r="AD11" s="24"/>
      <c r="AE11" s="24"/>
      <c r="AF11" s="24"/>
    </row>
    <row r="12" spans="1:32" s="149" customFormat="1" ht="15" customHeight="1" x14ac:dyDescent="0.2">
      <c r="A12" s="8"/>
      <c r="B12" s="22" t="s">
        <v>7</v>
      </c>
      <c r="C12" s="17"/>
      <c r="D12" s="16"/>
      <c r="E12" s="83"/>
      <c r="F12" s="38"/>
      <c r="G12" s="167">
        <f t="shared" ref="G12" si="2">SUM(G10:G11)</f>
        <v>2</v>
      </c>
      <c r="H12" s="167"/>
      <c r="I12" s="167"/>
      <c r="J12" s="17"/>
      <c r="K12" s="17"/>
      <c r="L12" s="17"/>
      <c r="M12" s="167">
        <f>SUM(M10:M11)</f>
        <v>2</v>
      </c>
      <c r="N12" s="167"/>
      <c r="O12" s="167">
        <f t="shared" ref="O12" si="3">SUM(O10:O11)</f>
        <v>2</v>
      </c>
      <c r="P12" s="167"/>
      <c r="Q12" s="66" t="s">
        <v>122</v>
      </c>
      <c r="R12" s="66"/>
      <c r="S12" s="66"/>
      <c r="T12" s="66"/>
      <c r="U12" s="66" t="s">
        <v>122</v>
      </c>
      <c r="V12" s="33">
        <v>0</v>
      </c>
      <c r="W12" s="84"/>
      <c r="X12" s="66"/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23"/>
      <c r="B13" s="168" t="s">
        <v>111</v>
      </c>
      <c r="C13" s="169" t="s">
        <v>112</v>
      </c>
      <c r="D13" s="170"/>
      <c r="E13" s="120"/>
      <c r="F13" s="121"/>
      <c r="G13" s="171"/>
      <c r="H13" s="120"/>
      <c r="I13" s="122"/>
      <c r="J13" s="120"/>
      <c r="K13" s="120"/>
      <c r="L13" s="120"/>
      <c r="M13" s="120"/>
      <c r="N13" s="120"/>
      <c r="O13" s="120"/>
      <c r="P13" s="120"/>
      <c r="Q13" s="178"/>
      <c r="R13" s="179"/>
      <c r="S13" s="178"/>
      <c r="T13" s="178"/>
      <c r="U13" s="178"/>
      <c r="V13" s="120"/>
      <c r="W13" s="169"/>
      <c r="X13" s="172"/>
      <c r="Y13" s="64"/>
      <c r="Z13" s="64"/>
      <c r="AA13" s="64"/>
      <c r="AB13" s="64"/>
      <c r="AC13" s="64"/>
      <c r="AD13" s="64"/>
    </row>
    <row r="14" spans="1:32" x14ac:dyDescent="0.25">
      <c r="A14" s="23"/>
      <c r="B14" s="173"/>
      <c r="C14" s="85"/>
      <c r="D14" s="86"/>
      <c r="E14" s="88"/>
      <c r="F14" s="88"/>
      <c r="G14" s="85"/>
      <c r="H14" s="87"/>
      <c r="I14" s="87"/>
      <c r="J14" s="87"/>
      <c r="K14" s="87"/>
      <c r="L14" s="87"/>
      <c r="M14" s="85"/>
      <c r="N14" s="87"/>
      <c r="O14" s="87"/>
      <c r="P14" s="87"/>
      <c r="Q14" s="96"/>
      <c r="R14" s="180"/>
      <c r="S14" s="96"/>
      <c r="T14" s="96"/>
      <c r="U14" s="96"/>
      <c r="V14" s="87"/>
      <c r="W14" s="85"/>
      <c r="X14" s="89"/>
      <c r="Y14" s="64"/>
      <c r="Z14" s="64"/>
      <c r="AA14" s="64"/>
      <c r="AB14" s="64"/>
      <c r="AC14" s="64"/>
      <c r="AD14" s="64"/>
    </row>
    <row r="15" spans="1:32" s="149" customFormat="1" ht="15" customHeight="1" x14ac:dyDescent="0.25">
      <c r="A15" s="23"/>
      <c r="B15" s="58"/>
      <c r="C15" s="35"/>
      <c r="D15" s="58"/>
      <c r="E15" s="79"/>
      <c r="F15" s="30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24"/>
      <c r="Z15" s="24"/>
      <c r="AA15" s="24"/>
      <c r="AB15" s="24"/>
      <c r="AC15" s="24"/>
      <c r="AD15" s="24"/>
      <c r="AE15" s="24"/>
      <c r="AF15" s="24"/>
    </row>
    <row r="16" spans="1:32" s="149" customFormat="1" ht="15" customHeight="1" x14ac:dyDescent="0.25">
      <c r="A16" s="23"/>
      <c r="B16" s="58"/>
      <c r="C16" s="35"/>
      <c r="D16" s="58"/>
      <c r="E16" s="79"/>
      <c r="F16" s="30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0"/>
      <c r="R50" s="80"/>
      <c r="S50" s="80"/>
      <c r="T50" s="80"/>
      <c r="U50" s="8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99"/>
      <c r="R51" s="99"/>
      <c r="S51" s="99"/>
      <c r="T51" s="99"/>
      <c r="U51" s="99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99"/>
      <c r="R52" s="99"/>
      <c r="S52" s="99"/>
      <c r="T52" s="99"/>
      <c r="U52" s="99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99"/>
      <c r="R53" s="99"/>
      <c r="S53" s="99"/>
      <c r="T53" s="99"/>
      <c r="U53" s="99"/>
      <c r="V53" s="24"/>
      <c r="W53" s="58"/>
      <c r="X53" s="24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99"/>
      <c r="R54" s="99"/>
      <c r="S54" s="99"/>
      <c r="T54" s="99"/>
      <c r="U54" s="99"/>
      <c r="V54" s="24"/>
      <c r="W54" s="58"/>
      <c r="X54" s="24"/>
      <c r="Y54" s="64"/>
      <c r="Z54" s="64"/>
      <c r="AA54" s="64"/>
      <c r="AB54" s="64"/>
      <c r="AC54" s="64"/>
      <c r="AD54" s="64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94"/>
      <c r="R66" s="94"/>
      <c r="S66" s="94"/>
      <c r="T66" s="94"/>
      <c r="U66" s="94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94"/>
      <c r="R67" s="94"/>
      <c r="S67" s="94"/>
      <c r="T67" s="94"/>
      <c r="U67" s="94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94"/>
      <c r="R68" s="94"/>
      <c r="S68" s="94"/>
      <c r="T68" s="94"/>
      <c r="U68" s="94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94"/>
      <c r="R69" s="94"/>
      <c r="S69" s="94"/>
      <c r="T69" s="94"/>
      <c r="U69" s="94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4"/>
      <c r="R70" s="94"/>
      <c r="S70" s="94"/>
      <c r="T70" s="94"/>
      <c r="U70" s="94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4"/>
      <c r="R71" s="94"/>
      <c r="S71" s="94"/>
      <c r="T71" s="94"/>
      <c r="U71" s="9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4"/>
      <c r="R72" s="94"/>
      <c r="S72" s="94"/>
      <c r="T72" s="94"/>
      <c r="U72" s="9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4"/>
      <c r="R73" s="94"/>
      <c r="S73" s="94"/>
      <c r="T73" s="94"/>
      <c r="U73" s="9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4"/>
      <c r="R74" s="94"/>
      <c r="S74" s="94"/>
      <c r="T74" s="94"/>
      <c r="U74" s="9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4"/>
      <c r="R75" s="94"/>
      <c r="S75" s="94"/>
      <c r="T75" s="94"/>
      <c r="U75" s="9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4"/>
      <c r="R76" s="94"/>
      <c r="S76" s="94"/>
      <c r="T76" s="94"/>
      <c r="U76" s="9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4"/>
      <c r="R77" s="94"/>
      <c r="S77" s="94"/>
      <c r="T77" s="94"/>
      <c r="U77" s="9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4"/>
      <c r="R78" s="94"/>
      <c r="S78" s="94"/>
      <c r="T78" s="94"/>
      <c r="U78" s="9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4"/>
      <c r="R79" s="94"/>
      <c r="S79" s="94"/>
      <c r="T79" s="94"/>
      <c r="U79" s="9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4"/>
      <c r="R80" s="94"/>
      <c r="S80" s="94"/>
      <c r="T80" s="94"/>
      <c r="U80" s="9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4"/>
      <c r="R81" s="94"/>
      <c r="S81" s="94"/>
      <c r="T81" s="94"/>
      <c r="U81" s="9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4"/>
      <c r="R82" s="94"/>
      <c r="S82" s="94"/>
      <c r="T82" s="94"/>
      <c r="U82" s="9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4"/>
      <c r="R83" s="94"/>
      <c r="S83" s="94"/>
      <c r="T83" s="94"/>
      <c r="U83" s="9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4"/>
      <c r="R84" s="94"/>
      <c r="S84" s="94"/>
      <c r="T84" s="94"/>
      <c r="U84" s="9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4"/>
      <c r="R85" s="94"/>
      <c r="S85" s="94"/>
      <c r="T85" s="94"/>
      <c r="U85" s="9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4"/>
      <c r="R86" s="94"/>
      <c r="S86" s="94"/>
      <c r="T86" s="94"/>
      <c r="U86" s="9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4"/>
      <c r="R87" s="94"/>
      <c r="S87" s="94"/>
      <c r="T87" s="94"/>
      <c r="U87" s="9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4"/>
      <c r="R88" s="94"/>
      <c r="S88" s="94"/>
      <c r="T88" s="94"/>
      <c r="U88" s="9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4"/>
      <c r="R89" s="94"/>
      <c r="S89" s="94"/>
      <c r="T89" s="94"/>
      <c r="U89" s="9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4"/>
      <c r="R90" s="94"/>
      <c r="S90" s="94"/>
      <c r="T90" s="94"/>
      <c r="U90" s="9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4"/>
      <c r="R91" s="94"/>
      <c r="S91" s="94"/>
      <c r="T91" s="94"/>
      <c r="U91" s="9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4"/>
      <c r="R92" s="94"/>
      <c r="S92" s="94"/>
      <c r="T92" s="94"/>
      <c r="U92" s="9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4"/>
      <c r="R93" s="94"/>
      <c r="S93" s="94"/>
      <c r="T93" s="94"/>
      <c r="U93" s="9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4"/>
      <c r="R94" s="94"/>
      <c r="S94" s="94"/>
      <c r="T94" s="94"/>
      <c r="U94" s="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4"/>
      <c r="R95" s="94"/>
      <c r="S95" s="94"/>
      <c r="T95" s="94"/>
      <c r="U95" s="9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4"/>
      <c r="R96" s="94"/>
      <c r="S96" s="94"/>
      <c r="T96" s="94"/>
      <c r="U96" s="9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4"/>
      <c r="R97" s="94"/>
      <c r="S97" s="94"/>
      <c r="T97" s="94"/>
      <c r="U97" s="9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4"/>
      <c r="R98" s="94"/>
      <c r="S98" s="94"/>
      <c r="T98" s="94"/>
      <c r="U98" s="9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4"/>
      <c r="R99" s="94"/>
      <c r="S99" s="94"/>
      <c r="T99" s="94"/>
      <c r="U99" s="9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4"/>
      <c r="R100" s="94"/>
      <c r="S100" s="94"/>
      <c r="T100" s="94"/>
      <c r="U100" s="9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4"/>
      <c r="R101" s="94"/>
      <c r="S101" s="94"/>
      <c r="T101" s="94"/>
      <c r="U101" s="9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4"/>
      <c r="R102" s="94"/>
      <c r="S102" s="94"/>
      <c r="T102" s="94"/>
      <c r="U102" s="9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4"/>
      <c r="R103" s="94"/>
      <c r="S103" s="94"/>
      <c r="T103" s="94"/>
      <c r="U103" s="9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4"/>
      <c r="R104" s="94"/>
      <c r="S104" s="94"/>
      <c r="T104" s="94"/>
      <c r="U104" s="9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4"/>
      <c r="R105" s="94"/>
      <c r="S105" s="94"/>
      <c r="T105" s="94"/>
      <c r="U105" s="9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4"/>
      <c r="R106" s="94"/>
      <c r="S106" s="94"/>
      <c r="T106" s="94"/>
      <c r="U106" s="9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4"/>
      <c r="R107" s="94"/>
      <c r="S107" s="94"/>
      <c r="T107" s="94"/>
      <c r="U107" s="9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4"/>
      <c r="R108" s="94"/>
      <c r="S108" s="94"/>
      <c r="T108" s="94"/>
      <c r="U108" s="9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4"/>
      <c r="R109" s="94"/>
      <c r="S109" s="94"/>
      <c r="T109" s="94"/>
      <c r="U109" s="9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4"/>
      <c r="R110" s="94"/>
      <c r="S110" s="94"/>
      <c r="T110" s="94"/>
      <c r="U110" s="9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4"/>
      <c r="R111" s="94"/>
      <c r="S111" s="94"/>
      <c r="T111" s="94"/>
      <c r="U111" s="9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4"/>
      <c r="R112" s="94"/>
      <c r="S112" s="94"/>
      <c r="T112" s="94"/>
      <c r="U112" s="9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4"/>
      <c r="R113" s="94"/>
      <c r="S113" s="94"/>
      <c r="T113" s="94"/>
      <c r="U113" s="9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4"/>
      <c r="R114" s="94"/>
      <c r="S114" s="94"/>
      <c r="T114" s="94"/>
      <c r="U114" s="9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4"/>
      <c r="R115" s="94"/>
      <c r="S115" s="94"/>
      <c r="T115" s="94"/>
      <c r="U115" s="9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4"/>
      <c r="R116" s="94"/>
      <c r="S116" s="94"/>
      <c r="T116" s="94"/>
      <c r="U116" s="9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4"/>
      <c r="R117" s="94"/>
      <c r="S117" s="94"/>
      <c r="T117" s="94"/>
      <c r="U117" s="9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4"/>
      <c r="R118" s="94"/>
      <c r="S118" s="94"/>
      <c r="T118" s="94"/>
      <c r="U118" s="9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4"/>
      <c r="R119" s="94"/>
      <c r="S119" s="94"/>
      <c r="T119" s="94"/>
      <c r="U119" s="9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4"/>
      <c r="R120" s="94"/>
      <c r="S120" s="94"/>
      <c r="T120" s="94"/>
      <c r="U120" s="9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4"/>
      <c r="R121" s="94"/>
      <c r="S121" s="94"/>
      <c r="T121" s="94"/>
      <c r="U121" s="9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4"/>
      <c r="R122" s="94"/>
      <c r="S122" s="94"/>
      <c r="T122" s="94"/>
      <c r="U122" s="9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4"/>
      <c r="R123" s="94"/>
      <c r="S123" s="94"/>
      <c r="T123" s="94"/>
      <c r="U123" s="9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4"/>
      <c r="R124" s="94"/>
      <c r="S124" s="94"/>
      <c r="T124" s="94"/>
      <c r="U124" s="9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4"/>
      <c r="R125" s="94"/>
      <c r="S125" s="94"/>
      <c r="T125" s="94"/>
      <c r="U125" s="9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4"/>
      <c r="R126" s="94"/>
      <c r="S126" s="94"/>
      <c r="T126" s="94"/>
      <c r="U126" s="9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4"/>
      <c r="R127" s="94"/>
      <c r="S127" s="94"/>
      <c r="T127" s="94"/>
      <c r="U127" s="9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4"/>
      <c r="R128" s="94"/>
      <c r="S128" s="94"/>
      <c r="T128" s="94"/>
      <c r="U128" s="9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4"/>
      <c r="R129" s="94"/>
      <c r="S129" s="94"/>
      <c r="T129" s="94"/>
      <c r="U129" s="9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4"/>
      <c r="R130" s="94"/>
      <c r="S130" s="94"/>
      <c r="T130" s="94"/>
      <c r="U130" s="9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4"/>
      <c r="R131" s="94"/>
      <c r="S131" s="94"/>
      <c r="T131" s="94"/>
      <c r="U131" s="9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4"/>
      <c r="R132" s="94"/>
      <c r="S132" s="94"/>
      <c r="T132" s="94"/>
      <c r="U132" s="9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4"/>
      <c r="R133" s="94"/>
      <c r="S133" s="94"/>
      <c r="T133" s="94"/>
      <c r="U133" s="9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4"/>
      <c r="R134" s="94"/>
      <c r="S134" s="94"/>
      <c r="T134" s="94"/>
      <c r="U134" s="9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4"/>
      <c r="R135" s="94"/>
      <c r="S135" s="94"/>
      <c r="T135" s="94"/>
      <c r="U135" s="9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4"/>
      <c r="R136" s="94"/>
      <c r="S136" s="94"/>
      <c r="T136" s="94"/>
      <c r="U136" s="9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4"/>
      <c r="R137" s="94"/>
      <c r="S137" s="94"/>
      <c r="T137" s="94"/>
      <c r="U137" s="9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4"/>
      <c r="R138" s="94"/>
      <c r="S138" s="94"/>
      <c r="T138" s="94"/>
      <c r="U138" s="9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4"/>
      <c r="R139" s="94"/>
      <c r="S139" s="94"/>
      <c r="T139" s="94"/>
      <c r="U139" s="9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4"/>
      <c r="R140" s="94"/>
      <c r="S140" s="94"/>
      <c r="T140" s="94"/>
      <c r="U140" s="9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4"/>
      <c r="R141" s="94"/>
      <c r="S141" s="94"/>
      <c r="T141" s="94"/>
      <c r="U141" s="9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4"/>
      <c r="R142" s="94"/>
      <c r="S142" s="94"/>
      <c r="T142" s="94"/>
      <c r="U142" s="9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4"/>
      <c r="R143" s="94"/>
      <c r="S143" s="94"/>
      <c r="T143" s="94"/>
      <c r="U143" s="9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4"/>
      <c r="R144" s="94"/>
      <c r="S144" s="94"/>
      <c r="T144" s="94"/>
      <c r="U144" s="9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94"/>
      <c r="R145" s="94"/>
      <c r="S145" s="94"/>
      <c r="T145" s="94"/>
      <c r="U145" s="9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94"/>
      <c r="R146" s="94"/>
      <c r="S146" s="94"/>
      <c r="T146" s="94"/>
      <c r="U146" s="9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94"/>
      <c r="R147" s="94"/>
      <c r="S147" s="94"/>
      <c r="T147" s="94"/>
      <c r="U147" s="9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94"/>
      <c r="R148" s="94"/>
      <c r="S148" s="94"/>
      <c r="T148" s="94"/>
      <c r="U148" s="9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94"/>
      <c r="R149" s="94"/>
      <c r="S149" s="94"/>
      <c r="T149" s="94"/>
      <c r="U149" s="9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94"/>
      <c r="R150" s="94"/>
      <c r="S150" s="94"/>
      <c r="T150" s="94"/>
      <c r="U150" s="9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94"/>
      <c r="R151" s="94"/>
      <c r="S151" s="94"/>
      <c r="T151" s="94"/>
      <c r="U151" s="9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94"/>
      <c r="R152" s="94"/>
      <c r="S152" s="94"/>
      <c r="T152" s="94"/>
      <c r="U152" s="9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94"/>
      <c r="R153" s="94"/>
      <c r="S153" s="94"/>
      <c r="T153" s="94"/>
      <c r="U153" s="9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94"/>
      <c r="R154" s="94"/>
      <c r="S154" s="94"/>
      <c r="T154" s="94"/>
      <c r="U154" s="9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4"/>
      <c r="R155" s="94"/>
      <c r="S155" s="94"/>
      <c r="T155" s="94"/>
      <c r="U155" s="9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4"/>
      <c r="R156" s="94"/>
      <c r="S156" s="94"/>
      <c r="T156" s="94"/>
      <c r="U156" s="9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4"/>
      <c r="R157" s="94"/>
      <c r="S157" s="94"/>
      <c r="T157" s="94"/>
      <c r="U157" s="9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4"/>
      <c r="R158" s="94"/>
      <c r="S158" s="94"/>
      <c r="T158" s="94"/>
      <c r="U158" s="9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4"/>
      <c r="R159" s="94"/>
      <c r="S159" s="94"/>
      <c r="T159" s="94"/>
      <c r="U159" s="9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4"/>
      <c r="R160" s="94"/>
      <c r="S160" s="94"/>
      <c r="T160" s="94"/>
      <c r="U160" s="9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94"/>
      <c r="R161" s="94"/>
      <c r="S161" s="94"/>
      <c r="T161" s="94"/>
      <c r="U161" s="9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94"/>
      <c r="R162" s="94"/>
      <c r="S162" s="94"/>
      <c r="T162" s="94"/>
      <c r="U162" s="9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94"/>
      <c r="R163" s="94"/>
      <c r="S163" s="94"/>
      <c r="T163" s="94"/>
      <c r="U163" s="9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94"/>
      <c r="R164" s="94"/>
      <c r="S164" s="94"/>
      <c r="T164" s="94"/>
      <c r="U164" s="9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94"/>
      <c r="R165" s="94"/>
      <c r="S165" s="94"/>
      <c r="T165" s="94"/>
      <c r="U165" s="9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94"/>
      <c r="R166" s="94"/>
      <c r="S166" s="94"/>
      <c r="T166" s="94"/>
      <c r="U166" s="9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94"/>
      <c r="R167" s="94"/>
      <c r="S167" s="94"/>
      <c r="T167" s="94"/>
      <c r="U167" s="9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94"/>
      <c r="R168" s="94"/>
      <c r="S168" s="94"/>
      <c r="T168" s="94"/>
      <c r="U168" s="9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94"/>
      <c r="R169" s="94"/>
      <c r="S169" s="94"/>
      <c r="T169" s="94"/>
      <c r="U169" s="9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4"/>
      <c r="R170" s="94"/>
      <c r="S170" s="94"/>
      <c r="T170" s="94"/>
      <c r="U170" s="9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4"/>
      <c r="R171" s="94"/>
      <c r="S171" s="94"/>
      <c r="T171" s="94"/>
      <c r="U171" s="9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4"/>
      <c r="R172" s="94"/>
      <c r="S172" s="94"/>
      <c r="T172" s="94"/>
      <c r="U172" s="9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4"/>
      <c r="R173" s="94"/>
      <c r="S173" s="94"/>
      <c r="T173" s="94"/>
      <c r="U173" s="9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4"/>
      <c r="R174" s="94"/>
      <c r="S174" s="94"/>
      <c r="T174" s="94"/>
      <c r="U174" s="94"/>
      <c r="V174"/>
      <c r="W174"/>
      <c r="X174"/>
      <c r="Y174"/>
      <c r="Z174"/>
      <c r="AA174"/>
      <c r="AB174"/>
      <c r="AC174"/>
      <c r="AD174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4"/>
      <c r="R178" s="94"/>
      <c r="S178" s="94"/>
      <c r="T178" s="94"/>
      <c r="U178" s="9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4"/>
      <c r="R179" s="94"/>
      <c r="S179" s="94"/>
      <c r="T179" s="94"/>
      <c r="U179" s="9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4"/>
      <c r="R180" s="94"/>
      <c r="S180" s="94"/>
      <c r="T180" s="94"/>
      <c r="U180" s="9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4"/>
      <c r="R181" s="94"/>
      <c r="S181" s="94"/>
      <c r="T181" s="94"/>
      <c r="U181" s="9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4"/>
      <c r="R182" s="94"/>
      <c r="S182" s="94"/>
      <c r="T182" s="94"/>
      <c r="U182" s="9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4"/>
      <c r="R183" s="94"/>
      <c r="S183" s="94"/>
      <c r="T183" s="94"/>
      <c r="U183" s="9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4"/>
      <c r="R184" s="94"/>
      <c r="S184" s="94"/>
      <c r="T184" s="94"/>
      <c r="U184" s="9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4"/>
      <c r="R185" s="94"/>
      <c r="S185" s="94"/>
      <c r="T185" s="94"/>
      <c r="U185" s="94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4"/>
      <c r="R186" s="94"/>
      <c r="S186" s="94"/>
      <c r="T186" s="94"/>
      <c r="U186" s="94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4"/>
      <c r="R187" s="94"/>
      <c r="S187" s="94"/>
      <c r="T187" s="94"/>
      <c r="U187" s="94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4"/>
      <c r="R188" s="94"/>
      <c r="S188" s="94"/>
      <c r="T188" s="94"/>
      <c r="U188" s="94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4"/>
      <c r="R189" s="94"/>
      <c r="S189" s="94"/>
      <c r="T189" s="94"/>
      <c r="U189" s="94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2020-09-12T13:36:46Z</dcterms:modified>
</cp:coreProperties>
</file>