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H11" i="3"/>
  <c r="H15" i="3" s="1"/>
  <c r="G11" i="3"/>
  <c r="G15" i="3" s="1"/>
  <c r="G17" i="3" s="1"/>
  <c r="F11" i="3"/>
  <c r="F15" i="3" s="1"/>
  <c r="E11" i="3"/>
  <c r="E15" i="3" s="1"/>
  <c r="E17" i="3" s="1"/>
  <c r="I15" i="3" l="1"/>
  <c r="J11" i="3"/>
  <c r="F17" i="3"/>
  <c r="L17" i="3" s="1"/>
  <c r="N15" i="3"/>
  <c r="L15" i="3"/>
  <c r="H17" i="3"/>
  <c r="M15" i="3"/>
  <c r="K17" i="3"/>
  <c r="J16" i="3"/>
  <c r="O16" i="3"/>
  <c r="N17" i="3"/>
  <c r="M17" i="3"/>
  <c r="N16" i="3"/>
  <c r="L16" i="3"/>
  <c r="M16" i="3"/>
  <c r="AF11" i="3"/>
  <c r="AQ16" i="1"/>
  <c r="AP16" i="1"/>
  <c r="AO16" i="1"/>
  <c r="AN16" i="1"/>
  <c r="AM16" i="1"/>
  <c r="AL16" i="1"/>
  <c r="O16" i="1"/>
  <c r="O21" i="1" s="1"/>
  <c r="O24" i="1" s="1"/>
  <c r="O25" i="1" s="1"/>
  <c r="M16" i="1"/>
  <c r="L16" i="1"/>
  <c r="K16" i="1"/>
  <c r="J16" i="1"/>
  <c r="I16" i="1"/>
  <c r="H16" i="1"/>
  <c r="H21" i="1" s="1"/>
  <c r="H24" i="1" s="1"/>
  <c r="G16" i="1"/>
  <c r="G21" i="1" s="1"/>
  <c r="F16" i="1"/>
  <c r="F21" i="1" s="1"/>
  <c r="F24" i="1" s="1"/>
  <c r="E16" i="1"/>
  <c r="E21" i="1" s="1"/>
  <c r="I17" i="3" l="1"/>
  <c r="O15" i="3"/>
  <c r="J15" i="3"/>
  <c r="I21" i="1"/>
  <c r="I24" i="1" s="1"/>
  <c r="D18" i="1"/>
  <c r="N23" i="1"/>
  <c r="M23" i="1"/>
  <c r="L23" i="1"/>
  <c r="E24" i="1"/>
  <c r="L24" i="1" s="1"/>
  <c r="G24" i="1"/>
  <c r="K24" i="1" s="1"/>
  <c r="K23" i="1"/>
  <c r="K21" i="1"/>
  <c r="N16" i="1"/>
  <c r="N21" i="1" s="1"/>
  <c r="L21" i="1"/>
  <c r="J17" i="3" l="1"/>
  <c r="O17" i="3"/>
  <c r="M21" i="1"/>
  <c r="M24" i="1"/>
  <c r="N24" i="1"/>
</calcChain>
</file>

<file path=xl/sharedStrings.xml><?xml version="1.0" encoding="utf-8"?>
<sst xmlns="http://schemas.openxmlformats.org/spreadsheetml/2006/main" count="261" uniqueCount="127">
  <si>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</si>
  <si>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</si>
  <si>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</si>
  <si>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</si>
  <si>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</si>
  <si>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</si>
  <si>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</si>
  <si>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</si>
  <si>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</si>
  <si>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</si>
  <si>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</si>
  <si>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</si>
  <si>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</si>
  <si>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</si>
  <si>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</si>
  <si>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</si>
  <si>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</si>
  <si>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</si>
  <si>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</si>
  <si>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</si>
  <si>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</si>
  <si>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</si>
  <si>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</si>
  <si>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</si>
  <si>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</si>
  <si>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</si>
  <si>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</si>
  <si>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</si>
  <si>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</si>
  <si>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</si>
  <si>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</si>
  <si>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</si>
  <si>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</si>
  <si>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</si>
  <si>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KaMa 2</t>
  </si>
  <si>
    <t>suomensarja</t>
  </si>
  <si>
    <t>1.  ottelu</t>
  </si>
  <si>
    <t>Seurat</t>
  </si>
  <si>
    <t>7.</t>
  </si>
  <si>
    <t>KaMa = Kankaanpään Maila  (1958),  kasvattajaseura</t>
  </si>
  <si>
    <t>8.</t>
  </si>
  <si>
    <t>11.</t>
  </si>
  <si>
    <t>Teemu Utunen</t>
  </si>
  <si>
    <t>27.08. 2014  KaMa - KeKi  1-0  (1-0, 1-1)</t>
  </si>
  <si>
    <t>11.3.1999   Kankaanpää</t>
  </si>
  <si>
    <t xml:space="preserve">  15 v   5 kk 16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</si>
  <si>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</si>
  <si>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</si>
  <si>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</si>
  <si>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</si>
  <si>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</si>
  <si>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</si>
  <si>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</si>
  <si>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</si>
  <si>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</si>
  <si>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</si>
  <si>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</si>
  <si>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</si>
  <si>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</si>
  <si>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</si>
  <si>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</si>
  <si>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2015  Hyvinkää</t>
  </si>
  <si>
    <t xml:space="preserve">  2-0  (3-2, 3-2)</t>
  </si>
  <si>
    <t>Seppo Salmela</t>
  </si>
  <si>
    <t>2v</t>
  </si>
  <si>
    <t>7.  ottelu</t>
  </si>
  <si>
    <t>26.05. 2015  KaMa - AA  2-1  (6-5, 2-5, 2-0)</t>
  </si>
  <si>
    <t xml:space="preserve">  16 v   2 kk 15 pv</t>
  </si>
  <si>
    <t>12.  ottelu</t>
  </si>
  <si>
    <t>11.06. 2015  ViVe - KaMa  2-0  (9-3, 7-1)</t>
  </si>
  <si>
    <t xml:space="preserve">  16 v   3 kk   0 pv</t>
  </si>
  <si>
    <t>12.</t>
  </si>
  <si>
    <t>03.07. 2016  Kouvola</t>
  </si>
  <si>
    <t xml:space="preserve">  2-1  (16-3, 1-2, 0-0, 2-1)</t>
  </si>
  <si>
    <t>3v</t>
  </si>
  <si>
    <t>Mika Lehto</t>
  </si>
  <si>
    <t>02.07. 2017  Imatra</t>
  </si>
  <si>
    <t xml:space="preserve">  0-2  (1-3, 1-4)</t>
  </si>
  <si>
    <t>2/4</t>
  </si>
  <si>
    <t>2/2</t>
  </si>
  <si>
    <t>0/1</t>
  </si>
  <si>
    <t>4/12</t>
  </si>
  <si>
    <t>2/3</t>
  </si>
  <si>
    <t>1/2</t>
  </si>
  <si>
    <t>0/3</t>
  </si>
  <si>
    <t>1/4</t>
  </si>
  <si>
    <t>II p</t>
  </si>
  <si>
    <t>4/7</t>
  </si>
  <si>
    <t>1/1</t>
  </si>
  <si>
    <t>3/4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</si>
  <si>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</si>
  <si>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</si>
  <si>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</si>
  <si>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</si>
  <si>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</si>
  <si>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</si>
  <si>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</si>
  <si>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</si>
  <si>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</si>
  <si>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</si>
  <si>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</si>
  <si>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</si>
  <si>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KAIKKIEN AIKOJEN TILASTOT, TOP-10</t>
  </si>
  <si>
    <t>PESISPÖRSSIRAJAT</t>
  </si>
  <si>
    <t>Lyöty</t>
  </si>
  <si>
    <t>Tuotu</t>
  </si>
  <si>
    <t>Mikko Kivinen</t>
  </si>
  <si>
    <t xml:space="preserve">      Runkosarja TOP-30</t>
  </si>
  <si>
    <t>Ylempi loppusarja TOP-10</t>
  </si>
  <si>
    <t>10.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</si>
  <si>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</si>
  <si>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</si>
  <si>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</si>
  <si>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</si>
  <si>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</si>
  <si>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</si>
  <si>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</si>
  <si>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</si>
  <si>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</si>
  <si>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 2</t>
  </si>
  <si>
    <t>PöU</t>
  </si>
  <si>
    <t>ykköspesis</t>
  </si>
  <si>
    <t>PöU = Pöytyän Urheilijat  (1945)</t>
  </si>
  <si>
    <t>9.</t>
  </si>
  <si>
    <t>1.</t>
  </si>
  <si>
    <t>Tarmo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</si>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</sst>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4" fillId="3" borderId="3" xfId="1" applyNumberFormat="1" applyFont="1" applyFill="1" applyBorder="1" applyAlignment="1">
      <alignment horizontal="center"/>
    </xf>
    <xf numFmtId="0" fontId="4" fillId="3" borderId="3" xfId="0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2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4" fillId="6" borderId="3" xfId="0" applyNumberFormat="1" applyFont="1" applyFill="1" applyBorder="1" applyAlignment="1">
      <alignment horizontal="center"/>
    </xf>
    <xf numFmtId="0" fontId="6" fillId="2" borderId="0" xfId="0" applyFont="1" applyFill="1"/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4" fontId="4" fillId="8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4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left"/>
    </xf>
    <xf numFmtId="49" fontId="4" fillId="8" borderId="7" xfId="0" applyNumberFormat="1" applyFont="1" applyFill="1" applyBorder="1" applyAlignment="1">
      <alignment horizontal="left"/>
    </xf>
    <xf numFmtId="0" fontId="4" fillId="8" borderId="15" xfId="0" applyFont="1" applyFill="1" applyBorder="1" applyAlignment="1">
      <alignment horizontal="left"/>
    </xf>
    <xf numFmtId="164" fontId="4" fillId="8" borderId="15" xfId="1" applyNumberFormat="1" applyFont="1" applyFill="1" applyBorder="1" applyAlignment="1"/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49" fontId="4" fillId="8" borderId="8" xfId="0" applyNumberFormat="1" applyFont="1" applyFill="1" applyBorder="1" applyAlignment="1">
      <alignment horizontal="center"/>
    </xf>
    <xf numFmtId="164" fontId="4" fillId="8" borderId="6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/>
    <xf numFmtId="0" fontId="4" fillId="2" borderId="4" xfId="0" applyFont="1" applyFill="1" applyBorder="1"/>
    <xf numFmtId="0" fontId="5" fillId="2" borderId="0" xfId="0" applyFont="1" applyFill="1" applyBorder="1" applyAlignment="1">
      <alignment horizontal="center"/>
    </xf>
    <xf numFmtId="49" fontId="4" fillId="2" borderId="0" xfId="0" applyNumberFormat="1" applyFont="1" applyFill="1"/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4" borderId="2" xfId="0" applyFont="1" applyFill="1" applyBorder="1" applyAlignment="1"/>
    <xf numFmtId="164" fontId="4" fillId="6" borderId="3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4" fontId="4" fillId="4" borderId="1" xfId="1" applyNumberFormat="1" applyFont="1" applyFill="1" applyBorder="1" applyAlignment="1">
      <alignment horizontal="center"/>
    </xf>
    <xf numFmtId="164" fontId="4" fillId="4" borderId="2" xfId="1" applyNumberFormat="1" applyFont="1" applyFill="1" applyBorder="1" applyAlignment="1">
      <alignment horizontal="center"/>
    </xf>
    <xf numFmtId="164" fontId="4" fillId="4" borderId="4" xfId="1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64" fontId="4" fillId="3" borderId="4" xfId="1" applyNumberFormat="1" applyFont="1" applyFill="1" applyBorder="1" applyAlignment="1">
      <alignment horizontal="center"/>
    </xf>
    <xf numFmtId="164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4" fontId="4" fillId="7" borderId="3" xfId="0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59" customWidth="1"/>
    <col min="3" max="3" width="6.140625" style="58" customWidth="1"/>
    <col min="4" max="4" width="10.140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5.7109375" style="58" customWidth="1"/>
    <col min="34" max="34" width="13.42578125" style="58" customWidth="1"/>
    <col min="35" max="35" width="13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4" customWidth="1"/>
    <col min="45" max="16384" width="9.140625" style="4"/>
  </cols>
  <sheetData>
    <row r="1" spans="1:44" ht="17.25" customHeight="1" x14ac:dyDescent="0.25">
      <c r="A1" s="119"/>
      <c r="B1" s="6" t="s">
        <v>42</v>
      </c>
      <c r="C1" s="7"/>
      <c r="D1" s="8"/>
      <c r="E1" s="9" t="s">
        <v>44</v>
      </c>
      <c r="F1" s="6"/>
      <c r="G1" s="6"/>
      <c r="H1" s="7"/>
      <c r="I1" s="7"/>
      <c r="J1" s="7"/>
      <c r="K1" s="6"/>
      <c r="L1" s="7"/>
      <c r="M1" s="7"/>
      <c r="N1" s="7"/>
      <c r="O1" s="10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39"/>
    </row>
    <row r="2" spans="1:44" s="5" customFormat="1" ht="15" customHeight="1" x14ac:dyDescent="0.25">
      <c r="A2" s="3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107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108</v>
      </c>
      <c r="AC2" s="21"/>
      <c r="AD2" s="15"/>
      <c r="AE2" s="22"/>
      <c r="AF2" s="20"/>
      <c r="AG2" s="23" t="s">
        <v>90</v>
      </c>
      <c r="AH2" s="15"/>
      <c r="AI2" s="15"/>
      <c r="AJ2" s="16"/>
      <c r="AK2" s="20"/>
      <c r="AL2" s="23" t="s">
        <v>91</v>
      </c>
      <c r="AM2" s="21"/>
      <c r="AN2" s="15"/>
      <c r="AO2" s="120" t="s">
        <v>92</v>
      </c>
      <c r="AP2" s="15"/>
      <c r="AQ2" s="16"/>
      <c r="AR2" s="39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93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93</v>
      </c>
      <c r="AE3" s="19" t="s">
        <v>16</v>
      </c>
      <c r="AF3" s="24"/>
      <c r="AG3" s="19" t="s">
        <v>94</v>
      </c>
      <c r="AH3" s="19" t="s">
        <v>95</v>
      </c>
      <c r="AI3" s="16" t="s">
        <v>96</v>
      </c>
      <c r="AJ3" s="19" t="s">
        <v>97</v>
      </c>
      <c r="AK3" s="24"/>
      <c r="AL3" s="19" t="s">
        <v>22</v>
      </c>
      <c r="AM3" s="19" t="s">
        <v>23</v>
      </c>
      <c r="AN3" s="16" t="s">
        <v>98</v>
      </c>
      <c r="AO3" s="16" t="s">
        <v>30</v>
      </c>
      <c r="AP3" s="18" t="s">
        <v>31</v>
      </c>
      <c r="AQ3" s="19" t="s">
        <v>32</v>
      </c>
      <c r="AR3" s="39"/>
    </row>
    <row r="4" spans="1:44" s="5" customFormat="1" ht="15" customHeight="1" x14ac:dyDescent="0.25">
      <c r="A4" s="3"/>
      <c r="B4" s="25">
        <v>2013</v>
      </c>
      <c r="C4" s="25" t="s">
        <v>38</v>
      </c>
      <c r="D4" s="26" t="s">
        <v>34</v>
      </c>
      <c r="E4" s="25"/>
      <c r="F4" s="26" t="s">
        <v>35</v>
      </c>
      <c r="G4" s="25"/>
      <c r="H4" s="25"/>
      <c r="I4" s="25"/>
      <c r="J4" s="25"/>
      <c r="K4" s="25"/>
      <c r="L4" s="25"/>
      <c r="M4" s="25"/>
      <c r="N4" s="25"/>
      <c r="O4" s="24"/>
      <c r="P4" s="19"/>
      <c r="Q4" s="19"/>
      <c r="R4" s="19"/>
      <c r="S4" s="19"/>
      <c r="T4" s="24"/>
      <c r="U4" s="27"/>
      <c r="V4" s="28"/>
      <c r="W4" s="29"/>
      <c r="X4" s="28"/>
      <c r="Y4" s="28"/>
      <c r="Z4" s="33"/>
      <c r="AA4" s="24"/>
      <c r="AB4" s="19"/>
      <c r="AC4" s="19"/>
      <c r="AD4" s="19"/>
      <c r="AE4" s="19"/>
      <c r="AF4" s="24"/>
      <c r="AG4" s="27"/>
      <c r="AH4" s="27"/>
      <c r="AI4" s="27"/>
      <c r="AJ4" s="27"/>
      <c r="AK4" s="24"/>
      <c r="AL4" s="28"/>
      <c r="AM4" s="27"/>
      <c r="AN4" s="27"/>
      <c r="AO4" s="28"/>
      <c r="AP4" s="28"/>
      <c r="AQ4" s="28"/>
      <c r="AR4" s="39"/>
    </row>
    <row r="5" spans="1:44" s="5" customFormat="1" ht="15" customHeight="1" x14ac:dyDescent="0.25">
      <c r="A5" s="3"/>
      <c r="B5" s="25">
        <v>2014</v>
      </c>
      <c r="C5" s="25" t="s">
        <v>40</v>
      </c>
      <c r="D5" s="26" t="s">
        <v>34</v>
      </c>
      <c r="E5" s="25"/>
      <c r="F5" s="26" t="s">
        <v>35</v>
      </c>
      <c r="G5" s="25"/>
      <c r="H5" s="25"/>
      <c r="I5" s="25"/>
      <c r="J5" s="25"/>
      <c r="K5" s="25"/>
      <c r="L5" s="25"/>
      <c r="M5" s="63"/>
      <c r="N5" s="25"/>
      <c r="O5" s="24"/>
      <c r="P5" s="19"/>
      <c r="Q5" s="19"/>
      <c r="R5" s="19"/>
      <c r="S5" s="19"/>
      <c r="T5" s="24"/>
      <c r="U5" s="27"/>
      <c r="V5" s="29"/>
      <c r="W5" s="29"/>
      <c r="X5" s="28"/>
      <c r="Y5" s="28"/>
      <c r="Z5" s="33"/>
      <c r="AA5" s="24"/>
      <c r="AB5" s="19"/>
      <c r="AC5" s="19"/>
      <c r="AD5" s="19"/>
      <c r="AE5" s="19"/>
      <c r="AF5" s="24"/>
      <c r="AG5" s="27"/>
      <c r="AH5" s="27"/>
      <c r="AI5" s="27"/>
      <c r="AJ5" s="27"/>
      <c r="AK5" s="24"/>
      <c r="AL5" s="28"/>
      <c r="AM5" s="28"/>
      <c r="AN5" s="29"/>
      <c r="AO5" s="29"/>
      <c r="AP5" s="31"/>
      <c r="AQ5" s="28"/>
      <c r="AR5" s="39"/>
    </row>
    <row r="6" spans="1:44" s="5" customFormat="1" ht="15" customHeight="1" x14ac:dyDescent="0.25">
      <c r="A6" s="3"/>
      <c r="B6" s="28">
        <v>2014</v>
      </c>
      <c r="C6" s="28" t="s">
        <v>41</v>
      </c>
      <c r="D6" s="27" t="s">
        <v>33</v>
      </c>
      <c r="E6" s="28">
        <v>0</v>
      </c>
      <c r="F6" s="28">
        <v>0</v>
      </c>
      <c r="G6" s="29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33"/>
      <c r="O6" s="62">
        <v>1</v>
      </c>
      <c r="P6" s="19"/>
      <c r="Q6" s="19"/>
      <c r="R6" s="19"/>
      <c r="S6" s="19"/>
      <c r="T6" s="24"/>
      <c r="U6" s="30">
        <v>1</v>
      </c>
      <c r="V6" s="30">
        <v>0</v>
      </c>
      <c r="W6" s="30">
        <v>0</v>
      </c>
      <c r="X6" s="30">
        <v>0</v>
      </c>
      <c r="Y6" s="30">
        <v>0</v>
      </c>
      <c r="Z6" s="121">
        <v>0</v>
      </c>
      <c r="AA6" s="24">
        <v>1</v>
      </c>
      <c r="AB6" s="19"/>
      <c r="AC6" s="19"/>
      <c r="AD6" s="19"/>
      <c r="AE6" s="19"/>
      <c r="AF6" s="24"/>
      <c r="AG6" s="27"/>
      <c r="AH6" s="27"/>
      <c r="AI6" s="27"/>
      <c r="AJ6" s="27"/>
      <c r="AK6" s="24"/>
      <c r="AL6" s="28"/>
      <c r="AM6" s="28"/>
      <c r="AN6" s="29"/>
      <c r="AO6" s="29"/>
      <c r="AP6" s="31"/>
      <c r="AQ6" s="28"/>
      <c r="AR6" s="39"/>
    </row>
    <row r="7" spans="1:44" s="5" customFormat="1" ht="15" customHeight="1" x14ac:dyDescent="0.25">
      <c r="A7" s="3"/>
      <c r="B7" s="28">
        <v>2015</v>
      </c>
      <c r="C7" s="28" t="s">
        <v>71</v>
      </c>
      <c r="D7" s="27" t="s">
        <v>33</v>
      </c>
      <c r="E7" s="28">
        <v>26</v>
      </c>
      <c r="F7" s="28">
        <v>0</v>
      </c>
      <c r="G7" s="29">
        <v>2</v>
      </c>
      <c r="H7" s="28">
        <v>1</v>
      </c>
      <c r="I7" s="28">
        <v>27</v>
      </c>
      <c r="J7" s="28">
        <v>11</v>
      </c>
      <c r="K7" s="28">
        <v>6</v>
      </c>
      <c r="L7" s="28">
        <v>8</v>
      </c>
      <c r="M7" s="28">
        <v>2</v>
      </c>
      <c r="N7" s="45">
        <v>0.33750000000000002</v>
      </c>
      <c r="O7" s="62">
        <v>80</v>
      </c>
      <c r="P7" s="19"/>
      <c r="Q7" s="19"/>
      <c r="R7" s="19"/>
      <c r="S7" s="19"/>
      <c r="T7" s="24"/>
      <c r="U7" s="30">
        <v>6</v>
      </c>
      <c r="V7" s="30">
        <v>0</v>
      </c>
      <c r="W7" s="30">
        <v>2</v>
      </c>
      <c r="X7" s="30">
        <v>0</v>
      </c>
      <c r="Y7" s="30">
        <v>13</v>
      </c>
      <c r="Z7" s="121">
        <v>0.433</v>
      </c>
      <c r="AA7" s="24"/>
      <c r="AB7" s="19"/>
      <c r="AC7" s="19"/>
      <c r="AD7" s="19"/>
      <c r="AE7" s="19"/>
      <c r="AF7" s="24"/>
      <c r="AG7" s="27"/>
      <c r="AH7" s="27"/>
      <c r="AI7" s="27"/>
      <c r="AJ7" s="27"/>
      <c r="AK7" s="24"/>
      <c r="AL7" s="28"/>
      <c r="AM7" s="28"/>
      <c r="AN7" s="29"/>
      <c r="AO7" s="29"/>
      <c r="AP7" s="31"/>
      <c r="AQ7" s="28"/>
      <c r="AR7" s="39"/>
    </row>
    <row r="8" spans="1:44" s="5" customFormat="1" ht="15" customHeight="1" x14ac:dyDescent="0.25">
      <c r="A8" s="3"/>
      <c r="B8" s="25">
        <v>2016</v>
      </c>
      <c r="C8" s="25" t="s">
        <v>38</v>
      </c>
      <c r="D8" s="26" t="s">
        <v>34</v>
      </c>
      <c r="E8" s="25"/>
      <c r="F8" s="26" t="s">
        <v>35</v>
      </c>
      <c r="G8" s="25"/>
      <c r="H8" s="25"/>
      <c r="I8" s="25"/>
      <c r="J8" s="25"/>
      <c r="K8" s="25"/>
      <c r="L8" s="25"/>
      <c r="M8" s="25"/>
      <c r="N8" s="25"/>
      <c r="O8" s="24"/>
      <c r="P8" s="19"/>
      <c r="Q8" s="19"/>
      <c r="R8" s="19"/>
      <c r="S8" s="19"/>
      <c r="T8" s="24"/>
      <c r="U8" s="28"/>
      <c r="V8" s="28"/>
      <c r="W8" s="28"/>
      <c r="X8" s="28"/>
      <c r="Y8" s="28"/>
      <c r="Z8" s="28"/>
      <c r="AA8" s="24"/>
      <c r="AB8" s="19"/>
      <c r="AC8" s="19"/>
      <c r="AD8" s="19"/>
      <c r="AE8" s="19"/>
      <c r="AF8" s="24"/>
      <c r="AG8" s="27"/>
      <c r="AH8" s="27"/>
      <c r="AI8" s="27"/>
      <c r="AJ8" s="27"/>
      <c r="AK8" s="24"/>
      <c r="AL8" s="28"/>
      <c r="AM8" s="28"/>
      <c r="AN8" s="29"/>
      <c r="AO8" s="29"/>
      <c r="AP8" s="31"/>
      <c r="AQ8" s="28"/>
      <c r="AR8" s="39"/>
    </row>
    <row r="9" spans="1:44" s="5" customFormat="1" ht="15" customHeight="1" x14ac:dyDescent="0.25">
      <c r="A9" s="3"/>
      <c r="B9" s="28">
        <v>2016</v>
      </c>
      <c r="C9" s="28" t="s">
        <v>41</v>
      </c>
      <c r="D9" s="27" t="s">
        <v>33</v>
      </c>
      <c r="E9" s="28">
        <v>28</v>
      </c>
      <c r="F9" s="28">
        <v>0</v>
      </c>
      <c r="G9" s="29">
        <v>3</v>
      </c>
      <c r="H9" s="28">
        <v>2</v>
      </c>
      <c r="I9" s="28">
        <v>15</v>
      </c>
      <c r="J9" s="28">
        <v>3</v>
      </c>
      <c r="K9" s="28">
        <v>3</v>
      </c>
      <c r="L9" s="28">
        <v>6</v>
      </c>
      <c r="M9" s="28">
        <v>3</v>
      </c>
      <c r="N9" s="45">
        <v>0.246</v>
      </c>
      <c r="O9" s="62">
        <v>61</v>
      </c>
      <c r="P9" s="19"/>
      <c r="Q9" s="19"/>
      <c r="R9" s="19"/>
      <c r="S9" s="19"/>
      <c r="T9" s="24"/>
      <c r="U9" s="28"/>
      <c r="V9" s="29"/>
      <c r="W9" s="29"/>
      <c r="X9" s="28"/>
      <c r="Y9" s="28"/>
      <c r="Z9" s="33"/>
      <c r="AA9" s="24"/>
      <c r="AB9" s="19"/>
      <c r="AC9" s="19"/>
      <c r="AD9" s="19"/>
      <c r="AE9" s="19"/>
      <c r="AF9" s="24"/>
      <c r="AG9" s="27"/>
      <c r="AH9" s="27"/>
      <c r="AI9" s="27"/>
      <c r="AJ9" s="27"/>
      <c r="AK9" s="24"/>
      <c r="AL9" s="28"/>
      <c r="AM9" s="28"/>
      <c r="AN9" s="28"/>
      <c r="AO9" s="28"/>
      <c r="AP9" s="28"/>
      <c r="AQ9" s="28"/>
      <c r="AR9" s="39"/>
    </row>
    <row r="10" spans="1:44" s="5" customFormat="1" ht="15" customHeight="1" x14ac:dyDescent="0.25">
      <c r="A10" s="3"/>
      <c r="B10" s="28">
        <v>2017</v>
      </c>
      <c r="C10" s="28" t="s">
        <v>99</v>
      </c>
      <c r="D10" s="34" t="s">
        <v>33</v>
      </c>
      <c r="E10" s="28">
        <v>32</v>
      </c>
      <c r="F10" s="28">
        <v>0</v>
      </c>
      <c r="G10" s="29">
        <v>4</v>
      </c>
      <c r="H10" s="28">
        <v>3</v>
      </c>
      <c r="I10" s="28">
        <v>51</v>
      </c>
      <c r="J10" s="28">
        <v>19</v>
      </c>
      <c r="K10" s="28">
        <v>18</v>
      </c>
      <c r="L10" s="28">
        <v>10</v>
      </c>
      <c r="M10" s="28">
        <v>4</v>
      </c>
      <c r="N10" s="45">
        <v>0.38340000000000002</v>
      </c>
      <c r="O10" s="131">
        <v>133</v>
      </c>
      <c r="P10" s="19"/>
      <c r="Q10" s="16"/>
      <c r="R10" s="19"/>
      <c r="S10" s="19"/>
      <c r="T10" s="24"/>
      <c r="U10" s="30">
        <v>4</v>
      </c>
      <c r="V10" s="132">
        <v>0</v>
      </c>
      <c r="W10" s="132">
        <v>0</v>
      </c>
      <c r="X10" s="30">
        <v>0</v>
      </c>
      <c r="Y10" s="30">
        <v>7</v>
      </c>
      <c r="Z10" s="121">
        <v>0.58299999999999996</v>
      </c>
      <c r="AA10" s="24"/>
      <c r="AB10" s="19"/>
      <c r="AC10" s="19"/>
      <c r="AD10" s="19"/>
      <c r="AE10" s="19"/>
      <c r="AF10" s="24"/>
      <c r="AG10" s="27"/>
      <c r="AH10" s="27"/>
      <c r="AI10" s="27"/>
      <c r="AJ10" s="27"/>
      <c r="AK10" s="24"/>
      <c r="AL10" s="28"/>
      <c r="AM10" s="28"/>
      <c r="AN10" s="29"/>
      <c r="AO10" s="29"/>
      <c r="AP10" s="31"/>
      <c r="AQ10" s="28"/>
      <c r="AR10" s="39"/>
    </row>
    <row r="11" spans="1:44" s="5" customFormat="1" ht="15" customHeight="1" x14ac:dyDescent="0.25">
      <c r="A11" s="3"/>
      <c r="B11" s="28">
        <v>2018</v>
      </c>
      <c r="C11" s="28" t="s">
        <v>109</v>
      </c>
      <c r="D11" s="27" t="s">
        <v>33</v>
      </c>
      <c r="E11" s="28">
        <v>31</v>
      </c>
      <c r="F11" s="28">
        <v>0</v>
      </c>
      <c r="G11" s="29">
        <v>8</v>
      </c>
      <c r="H11" s="28">
        <v>4</v>
      </c>
      <c r="I11" s="28">
        <v>46</v>
      </c>
      <c r="J11" s="28">
        <v>24</v>
      </c>
      <c r="K11" s="28">
        <v>9</v>
      </c>
      <c r="L11" s="28">
        <v>5</v>
      </c>
      <c r="M11" s="28">
        <v>8</v>
      </c>
      <c r="N11" s="45">
        <v>0.36499999999999999</v>
      </c>
      <c r="O11" s="62">
        <v>126</v>
      </c>
      <c r="P11" s="19"/>
      <c r="Q11" s="16"/>
      <c r="R11" s="19"/>
      <c r="S11" s="19"/>
      <c r="T11" s="24"/>
      <c r="U11" s="28"/>
      <c r="V11" s="29"/>
      <c r="W11" s="29"/>
      <c r="X11" s="28"/>
      <c r="Y11" s="28"/>
      <c r="Z11" s="33"/>
      <c r="AA11" s="24"/>
      <c r="AB11" s="19"/>
      <c r="AC11" s="19"/>
      <c r="AD11" s="19"/>
      <c r="AE11" s="19"/>
      <c r="AF11" s="24"/>
      <c r="AG11" s="27"/>
      <c r="AH11" s="27"/>
      <c r="AI11" s="27"/>
      <c r="AJ11" s="27"/>
      <c r="AK11" s="24"/>
      <c r="AL11" s="28"/>
      <c r="AM11" s="27"/>
      <c r="AN11" s="29"/>
      <c r="AO11" s="29"/>
      <c r="AP11" s="31"/>
      <c r="AQ11" s="28"/>
      <c r="AR11" s="39"/>
    </row>
    <row r="12" spans="1:44" s="5" customFormat="1" ht="15" customHeight="1" x14ac:dyDescent="0.25">
      <c r="A12" s="3"/>
      <c r="B12" s="158">
        <v>2019</v>
      </c>
      <c r="C12" s="158" t="s">
        <v>123</v>
      </c>
      <c r="D12" s="159" t="s">
        <v>120</v>
      </c>
      <c r="E12" s="160"/>
      <c r="F12" s="160" t="s">
        <v>121</v>
      </c>
      <c r="G12" s="161"/>
      <c r="H12" s="69"/>
      <c r="I12" s="158"/>
      <c r="J12" s="158"/>
      <c r="K12" s="158"/>
      <c r="L12" s="158"/>
      <c r="M12" s="158"/>
      <c r="N12" s="162"/>
      <c r="O12" s="62"/>
      <c r="P12" s="19"/>
      <c r="Q12" s="16"/>
      <c r="R12" s="19"/>
      <c r="S12" s="19"/>
      <c r="T12" s="24"/>
      <c r="U12" s="28"/>
      <c r="V12" s="29"/>
      <c r="W12" s="29"/>
      <c r="X12" s="28"/>
      <c r="Y12" s="28"/>
      <c r="Z12" s="33"/>
      <c r="AA12" s="24"/>
      <c r="AB12" s="19"/>
      <c r="AC12" s="19"/>
      <c r="AD12" s="19"/>
      <c r="AE12" s="19"/>
      <c r="AF12" s="24"/>
      <c r="AG12" s="27"/>
      <c r="AH12" s="27"/>
      <c r="AI12" s="27"/>
      <c r="AJ12" s="27"/>
      <c r="AK12" s="24"/>
      <c r="AL12" s="28"/>
      <c r="AM12" s="27"/>
      <c r="AN12" s="29"/>
      <c r="AO12" s="29"/>
      <c r="AP12" s="31"/>
      <c r="AQ12" s="28"/>
      <c r="AR12" s="39"/>
    </row>
    <row r="13" spans="1:44" s="5" customFormat="1" ht="15" customHeight="1" x14ac:dyDescent="0.25">
      <c r="A13" s="3"/>
      <c r="B13" s="28">
        <v>2019</v>
      </c>
      <c r="C13" s="28" t="s">
        <v>109</v>
      </c>
      <c r="D13" s="27" t="s">
        <v>33</v>
      </c>
      <c r="E13" s="28">
        <v>9</v>
      </c>
      <c r="F13" s="28">
        <v>0</v>
      </c>
      <c r="G13" s="28">
        <v>1</v>
      </c>
      <c r="H13" s="28">
        <v>2</v>
      </c>
      <c r="I13" s="28">
        <v>14</v>
      </c>
      <c r="J13" s="28">
        <v>6</v>
      </c>
      <c r="K13" s="28">
        <v>5</v>
      </c>
      <c r="L13" s="28">
        <v>2</v>
      </c>
      <c r="M13" s="28">
        <v>1</v>
      </c>
      <c r="N13" s="33">
        <v>0.3589</v>
      </c>
      <c r="O13" s="62">
        <v>39</v>
      </c>
      <c r="P13" s="19"/>
      <c r="Q13" s="19"/>
      <c r="R13" s="19"/>
      <c r="S13" s="19"/>
      <c r="T13" s="24"/>
      <c r="U13" s="28"/>
      <c r="V13" s="29"/>
      <c r="W13" s="29"/>
      <c r="X13" s="28"/>
      <c r="Y13" s="28"/>
      <c r="Z13" s="33"/>
      <c r="AA13" s="24"/>
      <c r="AB13" s="19"/>
      <c r="AC13" s="19"/>
      <c r="AD13" s="19"/>
      <c r="AE13" s="19"/>
      <c r="AF13" s="24"/>
      <c r="AG13" s="27"/>
      <c r="AH13" s="27"/>
      <c r="AI13" s="27"/>
      <c r="AJ13" s="27"/>
      <c r="AK13" s="24"/>
      <c r="AL13" s="28"/>
      <c r="AM13" s="27"/>
      <c r="AN13" s="29"/>
      <c r="AO13" s="29"/>
      <c r="AP13" s="31"/>
      <c r="AQ13" s="28"/>
      <c r="AR13" s="39"/>
    </row>
    <row r="14" spans="1:44" s="5" customFormat="1" ht="15" customHeight="1" x14ac:dyDescent="0.25">
      <c r="A14" s="3"/>
      <c r="B14" s="25">
        <v>2020</v>
      </c>
      <c r="C14" s="25" t="s">
        <v>124</v>
      </c>
      <c r="D14" s="26" t="s">
        <v>125</v>
      </c>
      <c r="E14" s="25"/>
      <c r="F14" s="26" t="s">
        <v>35</v>
      </c>
      <c r="G14" s="25"/>
      <c r="H14" s="25"/>
      <c r="I14" s="25"/>
      <c r="J14" s="25"/>
      <c r="K14" s="25"/>
      <c r="L14" s="25"/>
      <c r="M14" s="63"/>
      <c r="N14" s="25"/>
      <c r="O14" s="24"/>
      <c r="P14" s="19"/>
      <c r="Q14" s="19"/>
      <c r="R14" s="19"/>
      <c r="S14" s="19"/>
      <c r="T14" s="24"/>
      <c r="U14" s="27"/>
      <c r="V14" s="29"/>
      <c r="W14" s="29"/>
      <c r="X14" s="28"/>
      <c r="Y14" s="28"/>
      <c r="Z14" s="33"/>
      <c r="AA14" s="24"/>
      <c r="AB14" s="19"/>
      <c r="AC14" s="19"/>
      <c r="AD14" s="19"/>
      <c r="AE14" s="19"/>
      <c r="AF14" s="24"/>
      <c r="AG14" s="27"/>
      <c r="AH14" s="27"/>
      <c r="AI14" s="27"/>
      <c r="AJ14" s="27"/>
      <c r="AK14" s="24"/>
      <c r="AL14" s="28"/>
      <c r="AM14" s="28"/>
      <c r="AN14" s="29"/>
      <c r="AO14" s="29"/>
      <c r="AP14" s="31"/>
      <c r="AQ14" s="28"/>
      <c r="AR14" s="39"/>
    </row>
    <row r="15" spans="1:44" s="5" customFormat="1" ht="15" customHeight="1" x14ac:dyDescent="0.25">
      <c r="A15" s="3"/>
      <c r="B15" s="28">
        <v>2020</v>
      </c>
      <c r="C15" s="28" t="s">
        <v>99</v>
      </c>
      <c r="D15" s="34" t="s">
        <v>33</v>
      </c>
      <c r="E15" s="28">
        <v>21</v>
      </c>
      <c r="F15" s="28">
        <v>0</v>
      </c>
      <c r="G15" s="28">
        <v>4</v>
      </c>
      <c r="H15" s="28">
        <v>12</v>
      </c>
      <c r="I15" s="28">
        <v>42</v>
      </c>
      <c r="J15" s="28">
        <v>23</v>
      </c>
      <c r="K15" s="28">
        <v>11</v>
      </c>
      <c r="L15" s="28">
        <v>4</v>
      </c>
      <c r="M15" s="28">
        <v>4</v>
      </c>
      <c r="N15" s="163">
        <v>0.38879999999999998</v>
      </c>
      <c r="O15" s="186">
        <v>108</v>
      </c>
      <c r="P15" s="100"/>
      <c r="Q15" s="16"/>
      <c r="R15" s="19"/>
      <c r="S15" s="19"/>
      <c r="T15" s="24"/>
      <c r="U15" s="28"/>
      <c r="V15" s="29"/>
      <c r="W15" s="29"/>
      <c r="X15" s="28"/>
      <c r="Y15" s="28"/>
      <c r="Z15" s="33"/>
      <c r="AA15" s="24"/>
      <c r="AB15" s="19"/>
      <c r="AC15" s="19"/>
      <c r="AD15" s="19"/>
      <c r="AE15" s="19"/>
      <c r="AF15" s="24"/>
      <c r="AG15" s="27"/>
      <c r="AH15" s="27"/>
      <c r="AI15" s="27"/>
      <c r="AJ15" s="27"/>
      <c r="AK15" s="24"/>
      <c r="AL15" s="28"/>
      <c r="AM15" s="28"/>
      <c r="AN15" s="29"/>
      <c r="AO15" s="29"/>
      <c r="AP15" s="31"/>
      <c r="AQ15" s="28"/>
      <c r="AR15" s="39"/>
    </row>
    <row r="16" spans="1:44" s="5" customFormat="1" ht="15" customHeight="1" x14ac:dyDescent="0.25">
      <c r="A16" s="2"/>
      <c r="B16" s="17" t="s">
        <v>7</v>
      </c>
      <c r="C16" s="18"/>
      <c r="D16" s="16"/>
      <c r="E16" s="19">
        <f t="shared" ref="E16:M16" si="0">SUM(E4:E15)</f>
        <v>147</v>
      </c>
      <c r="F16" s="19">
        <f t="shared" si="0"/>
        <v>0</v>
      </c>
      <c r="G16" s="19">
        <f t="shared" si="0"/>
        <v>22</v>
      </c>
      <c r="H16" s="19">
        <f t="shared" si="0"/>
        <v>24</v>
      </c>
      <c r="I16" s="19">
        <f t="shared" si="0"/>
        <v>195</v>
      </c>
      <c r="J16" s="19">
        <f t="shared" si="0"/>
        <v>86</v>
      </c>
      <c r="K16" s="19">
        <f t="shared" si="0"/>
        <v>52</v>
      </c>
      <c r="L16" s="19">
        <f t="shared" si="0"/>
        <v>35</v>
      </c>
      <c r="M16" s="18">
        <f t="shared" si="0"/>
        <v>22</v>
      </c>
      <c r="N16" s="101">
        <f>PRODUCT(I16/O16)</f>
        <v>0.35583941605839414</v>
      </c>
      <c r="O16" s="122">
        <f>SUM(O3:O15)</f>
        <v>548</v>
      </c>
      <c r="P16" s="100" t="s">
        <v>100</v>
      </c>
      <c r="Q16" s="100" t="s">
        <v>100</v>
      </c>
      <c r="R16" s="100" t="s">
        <v>100</v>
      </c>
      <c r="S16" s="100" t="s">
        <v>100</v>
      </c>
      <c r="T16" s="32"/>
      <c r="U16" s="19">
        <v>11</v>
      </c>
      <c r="V16" s="19">
        <v>0</v>
      </c>
      <c r="W16" s="19">
        <v>2</v>
      </c>
      <c r="X16" s="19">
        <v>0</v>
      </c>
      <c r="Y16" s="19">
        <v>20</v>
      </c>
      <c r="Z16" s="101">
        <v>0.46500000000000002</v>
      </c>
      <c r="AA16" s="122"/>
      <c r="AB16" s="100" t="s">
        <v>100</v>
      </c>
      <c r="AC16" s="100" t="s">
        <v>100</v>
      </c>
      <c r="AD16" s="100" t="s">
        <v>100</v>
      </c>
      <c r="AE16" s="100" t="s">
        <v>100</v>
      </c>
      <c r="AF16" s="24"/>
      <c r="AG16" s="100" t="s">
        <v>101</v>
      </c>
      <c r="AH16" s="100" t="s">
        <v>101</v>
      </c>
      <c r="AI16" s="100" t="s">
        <v>101</v>
      </c>
      <c r="AJ16" s="100" t="s">
        <v>101</v>
      </c>
      <c r="AK16" s="24"/>
      <c r="AL16" s="19">
        <f t="shared" ref="AL16:AQ16" si="1">SUM(AL4:AL15)</f>
        <v>0</v>
      </c>
      <c r="AM16" s="19">
        <f t="shared" si="1"/>
        <v>0</v>
      </c>
      <c r="AN16" s="19">
        <f t="shared" si="1"/>
        <v>0</v>
      </c>
      <c r="AO16" s="19">
        <f t="shared" si="1"/>
        <v>0</v>
      </c>
      <c r="AP16" s="19">
        <f t="shared" si="1"/>
        <v>0</v>
      </c>
      <c r="AQ16" s="19">
        <f t="shared" si="1"/>
        <v>0</v>
      </c>
      <c r="AR16" s="39"/>
    </row>
    <row r="17" spans="1:45" s="5" customFormat="1" ht="15" customHeight="1" x14ac:dyDescent="0.25">
      <c r="A17" s="2"/>
      <c r="B17" s="2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23"/>
      <c r="O17" s="24"/>
      <c r="P17" s="23"/>
      <c r="Q17" s="21"/>
      <c r="R17" s="124"/>
      <c r="S17" s="125"/>
      <c r="T17" s="24"/>
      <c r="U17" s="18"/>
      <c r="V17" s="15"/>
      <c r="W17" s="15"/>
      <c r="X17" s="15"/>
      <c r="Y17" s="15"/>
      <c r="Z17" s="16"/>
      <c r="AA17" s="24"/>
      <c r="AB17" s="126"/>
      <c r="AC17" s="127"/>
      <c r="AD17" s="124"/>
      <c r="AE17" s="125"/>
      <c r="AF17" s="24"/>
      <c r="AG17" s="128">
        <v>0</v>
      </c>
      <c r="AH17" s="129">
        <v>0</v>
      </c>
      <c r="AI17" s="129">
        <v>0</v>
      </c>
      <c r="AJ17" s="130">
        <v>0</v>
      </c>
      <c r="AK17" s="24"/>
      <c r="AL17" s="18"/>
      <c r="AM17" s="15"/>
      <c r="AN17" s="15"/>
      <c r="AO17" s="15"/>
      <c r="AP17" s="15"/>
      <c r="AQ17" s="16"/>
      <c r="AR17" s="39"/>
    </row>
    <row r="18" spans="1:45" ht="15" customHeight="1" x14ac:dyDescent="0.25">
      <c r="A18" s="3"/>
      <c r="B18" s="34" t="s">
        <v>2</v>
      </c>
      <c r="C18" s="31"/>
      <c r="D18" s="164">
        <f>SUM(F16:H16)+((I16-F16-G16)/3)+(E16/3)+(AL16*25)+(AM16*25)+(AN16*10)+(AO16*25)+(AP16*20)+(AQ16*15)</f>
        <v>152.66666666666666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s="5" customFormat="1" ht="15" customHeight="1" x14ac:dyDescent="0.25">
      <c r="A19" s="3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2"/>
      <c r="P19" s="32"/>
      <c r="Q19" s="32"/>
      <c r="R19" s="32"/>
      <c r="S19" s="32"/>
      <c r="T19" s="32"/>
      <c r="U19" s="35"/>
      <c r="V19" s="38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ht="15" customHeight="1" x14ac:dyDescent="0.25">
      <c r="A20" s="3"/>
      <c r="B20" s="23" t="s">
        <v>24</v>
      </c>
      <c r="C20" s="40"/>
      <c r="D20" s="40"/>
      <c r="E20" s="19" t="s">
        <v>3</v>
      </c>
      <c r="F20" s="19" t="s">
        <v>8</v>
      </c>
      <c r="G20" s="16" t="s">
        <v>5</v>
      </c>
      <c r="H20" s="19" t="s">
        <v>6</v>
      </c>
      <c r="I20" s="19" t="s">
        <v>16</v>
      </c>
      <c r="J20" s="35"/>
      <c r="K20" s="19" t="s">
        <v>26</v>
      </c>
      <c r="L20" s="19" t="s">
        <v>27</v>
      </c>
      <c r="M20" s="19" t="s">
        <v>28</v>
      </c>
      <c r="N20" s="19" t="s">
        <v>21</v>
      </c>
      <c r="O20" s="24"/>
      <c r="P20" s="41" t="s">
        <v>29</v>
      </c>
      <c r="Q20" s="13"/>
      <c r="R20" s="13"/>
      <c r="S20" s="13"/>
      <c r="T20" s="42"/>
      <c r="U20" s="42"/>
      <c r="V20" s="42"/>
      <c r="W20" s="42"/>
      <c r="X20" s="42"/>
      <c r="Y20" s="13"/>
      <c r="Z20" s="13"/>
      <c r="AA20" s="13"/>
      <c r="AB20" s="42"/>
      <c r="AC20" s="42"/>
      <c r="AD20" s="13"/>
      <c r="AE20" s="43"/>
      <c r="AF20" s="24"/>
      <c r="AG20" s="41" t="s">
        <v>102</v>
      </c>
      <c r="AH20" s="13"/>
      <c r="AI20" s="42"/>
      <c r="AJ20" s="43"/>
      <c r="AK20" s="24"/>
      <c r="AL20" s="11" t="s">
        <v>103</v>
      </c>
      <c r="AM20" s="13"/>
      <c r="AN20" s="13"/>
      <c r="AO20" s="13"/>
      <c r="AP20" s="13"/>
      <c r="AQ20" s="43"/>
      <c r="AR20" s="39"/>
    </row>
    <row r="21" spans="1:45" ht="15" customHeight="1" x14ac:dyDescent="0.25">
      <c r="A21" s="3"/>
      <c r="B21" s="41" t="s">
        <v>12</v>
      </c>
      <c r="C21" s="13"/>
      <c r="D21" s="43"/>
      <c r="E21" s="28">
        <f>PRODUCT(E16)</f>
        <v>147</v>
      </c>
      <c r="F21" s="28">
        <f>PRODUCT(F16)</f>
        <v>0</v>
      </c>
      <c r="G21" s="28">
        <f>PRODUCT(G16)</f>
        <v>22</v>
      </c>
      <c r="H21" s="28">
        <f>PRODUCT(H16)</f>
        <v>24</v>
      </c>
      <c r="I21" s="28">
        <f>PRODUCT(I16)</f>
        <v>195</v>
      </c>
      <c r="J21" s="35"/>
      <c r="K21" s="44">
        <f>PRODUCT((F21+G21)/E21)</f>
        <v>0.14965986394557823</v>
      </c>
      <c r="L21" s="44">
        <f>PRODUCT(H21/E21)</f>
        <v>0.16326530612244897</v>
      </c>
      <c r="M21" s="44">
        <f>PRODUCT(I21/E21)</f>
        <v>1.3265306122448979</v>
      </c>
      <c r="N21" s="45">
        <f>PRODUCT(N16)</f>
        <v>0.35583941605839414</v>
      </c>
      <c r="O21" s="24">
        <f>PRODUCT(O16)</f>
        <v>548</v>
      </c>
      <c r="P21" s="143" t="s">
        <v>9</v>
      </c>
      <c r="Q21" s="179"/>
      <c r="R21" s="144" t="s">
        <v>43</v>
      </c>
      <c r="S21" s="144"/>
      <c r="T21" s="144"/>
      <c r="U21" s="144"/>
      <c r="V21" s="144"/>
      <c r="W21" s="144"/>
      <c r="X21" s="144"/>
      <c r="Y21" s="165"/>
      <c r="Z21" s="165" t="s">
        <v>36</v>
      </c>
      <c r="AA21" s="180"/>
      <c r="AB21" s="144"/>
      <c r="AC21" s="181" t="s">
        <v>45</v>
      </c>
      <c r="AD21" s="180"/>
      <c r="AE21" s="145"/>
      <c r="AF21" s="24"/>
      <c r="AG21" s="166"/>
      <c r="AH21" s="174"/>
      <c r="AI21" s="144"/>
      <c r="AJ21" s="145"/>
      <c r="AK21" s="24"/>
      <c r="AL21" s="143"/>
      <c r="AM21" s="165"/>
      <c r="AN21" s="144"/>
      <c r="AO21" s="144"/>
      <c r="AP21" s="144"/>
      <c r="AQ21" s="145"/>
      <c r="AR21" s="39"/>
    </row>
    <row r="22" spans="1:45" ht="15" customHeight="1" x14ac:dyDescent="0.25">
      <c r="A22" s="3"/>
      <c r="B22" s="46" t="s">
        <v>14</v>
      </c>
      <c r="C22" s="47"/>
      <c r="D22" s="48"/>
      <c r="E22" s="28"/>
      <c r="F22" s="28"/>
      <c r="G22" s="28"/>
      <c r="H22" s="28"/>
      <c r="I22" s="28"/>
      <c r="J22" s="35"/>
      <c r="K22" s="44"/>
      <c r="L22" s="44"/>
      <c r="M22" s="44"/>
      <c r="N22" s="45"/>
      <c r="O22" s="24"/>
      <c r="P22" s="166" t="s">
        <v>104</v>
      </c>
      <c r="Q22" s="182"/>
      <c r="R22" s="168" t="s">
        <v>69</v>
      </c>
      <c r="S22" s="168"/>
      <c r="T22" s="168"/>
      <c r="U22" s="168"/>
      <c r="V22" s="168"/>
      <c r="W22" s="168"/>
      <c r="X22" s="168"/>
      <c r="Y22" s="167"/>
      <c r="Z22" s="167" t="s">
        <v>68</v>
      </c>
      <c r="AA22" s="122"/>
      <c r="AB22" s="168"/>
      <c r="AC22" s="183" t="s">
        <v>70</v>
      </c>
      <c r="AD22" s="122"/>
      <c r="AE22" s="169"/>
      <c r="AF22" s="24"/>
      <c r="AG22" s="166"/>
      <c r="AH22" s="175"/>
      <c r="AI22" s="168"/>
      <c r="AJ22" s="169"/>
      <c r="AK22" s="24"/>
      <c r="AL22" s="166"/>
      <c r="AM22" s="167"/>
      <c r="AN22" s="168"/>
      <c r="AO22" s="168"/>
      <c r="AP22" s="168"/>
      <c r="AQ22" s="169"/>
      <c r="AR22" s="39"/>
    </row>
    <row r="23" spans="1:45" ht="15" customHeight="1" x14ac:dyDescent="0.25">
      <c r="A23" s="3"/>
      <c r="B23" s="49" t="s">
        <v>15</v>
      </c>
      <c r="C23" s="50"/>
      <c r="D23" s="51"/>
      <c r="E23" s="30">
        <v>11</v>
      </c>
      <c r="F23" s="30">
        <v>0</v>
      </c>
      <c r="G23" s="30">
        <v>2</v>
      </c>
      <c r="H23" s="30">
        <v>0</v>
      </c>
      <c r="I23" s="30">
        <v>20</v>
      </c>
      <c r="J23" s="35"/>
      <c r="K23" s="52">
        <f>PRODUCT((F23+G23)/E23)</f>
        <v>0.18181818181818182</v>
      </c>
      <c r="L23" s="52">
        <f>PRODUCT(H23/E23)</f>
        <v>0</v>
      </c>
      <c r="M23" s="52">
        <f>PRODUCT(I23/E23)</f>
        <v>1.8181818181818181</v>
      </c>
      <c r="N23" s="64">
        <f>PRODUCT(I23/O23)</f>
        <v>0.46511627906976744</v>
      </c>
      <c r="O23" s="24">
        <v>43</v>
      </c>
      <c r="P23" s="166" t="s">
        <v>105</v>
      </c>
      <c r="Q23" s="182"/>
      <c r="R23" s="168" t="s">
        <v>66</v>
      </c>
      <c r="S23" s="168"/>
      <c r="T23" s="168"/>
      <c r="U23" s="168"/>
      <c r="V23" s="168"/>
      <c r="W23" s="168"/>
      <c r="X23" s="168"/>
      <c r="Y23" s="167"/>
      <c r="Z23" s="167" t="s">
        <v>65</v>
      </c>
      <c r="AA23" s="122"/>
      <c r="AB23" s="168"/>
      <c r="AC23" s="183" t="s">
        <v>67</v>
      </c>
      <c r="AD23" s="122"/>
      <c r="AE23" s="169"/>
      <c r="AF23" s="24"/>
      <c r="AG23" s="176"/>
      <c r="AH23" s="175"/>
      <c r="AI23" s="168"/>
      <c r="AJ23" s="169"/>
      <c r="AK23" s="24"/>
      <c r="AL23" s="166"/>
      <c r="AM23" s="167"/>
      <c r="AN23" s="168"/>
      <c r="AO23" s="168"/>
      <c r="AP23" s="168"/>
      <c r="AQ23" s="169"/>
      <c r="AR23" s="39"/>
    </row>
    <row r="24" spans="1:45" ht="15" customHeight="1" x14ac:dyDescent="0.25">
      <c r="A24" s="3"/>
      <c r="B24" s="53" t="s">
        <v>25</v>
      </c>
      <c r="C24" s="54"/>
      <c r="D24" s="55"/>
      <c r="E24" s="19">
        <f>SUM(E21:E23)</f>
        <v>158</v>
      </c>
      <c r="F24" s="19">
        <f>SUM(F21:F23)</f>
        <v>0</v>
      </c>
      <c r="G24" s="19">
        <f>SUM(G21:G23)</f>
        <v>24</v>
      </c>
      <c r="H24" s="19">
        <f>SUM(H21:H23)</f>
        <v>24</v>
      </c>
      <c r="I24" s="19">
        <f>SUM(I21:I23)</f>
        <v>215</v>
      </c>
      <c r="J24" s="35"/>
      <c r="K24" s="56">
        <f>PRODUCT((F24+G24)/E24)</f>
        <v>0.15189873417721519</v>
      </c>
      <c r="L24" s="56">
        <f>PRODUCT(H24/E24)</f>
        <v>0.15189873417721519</v>
      </c>
      <c r="M24" s="56">
        <f>PRODUCT(I24/E24)</f>
        <v>1.360759493670886</v>
      </c>
      <c r="N24" s="101">
        <f>PRODUCT(I24/O24)</f>
        <v>0.36379018612521152</v>
      </c>
      <c r="O24" s="24">
        <f>SUM(O21:O23)</f>
        <v>591</v>
      </c>
      <c r="P24" s="170" t="s">
        <v>10</v>
      </c>
      <c r="Q24" s="184"/>
      <c r="R24" s="172"/>
      <c r="S24" s="172"/>
      <c r="T24" s="172"/>
      <c r="U24" s="172"/>
      <c r="V24" s="172"/>
      <c r="W24" s="172"/>
      <c r="X24" s="172"/>
      <c r="Y24" s="171"/>
      <c r="Z24" s="171"/>
      <c r="AA24" s="185"/>
      <c r="AB24" s="172"/>
      <c r="AC24" s="177"/>
      <c r="AD24" s="185"/>
      <c r="AE24" s="173"/>
      <c r="AF24" s="24"/>
      <c r="AG24" s="71"/>
      <c r="AH24" s="177"/>
      <c r="AI24" s="178"/>
      <c r="AJ24" s="173"/>
      <c r="AK24" s="24"/>
      <c r="AL24" s="170"/>
      <c r="AM24" s="171"/>
      <c r="AN24" s="172"/>
      <c r="AO24" s="172"/>
      <c r="AP24" s="172"/>
      <c r="AQ24" s="173"/>
      <c r="AR24" s="39"/>
    </row>
    <row r="25" spans="1:45" ht="15" customHeight="1" x14ac:dyDescent="0.25">
      <c r="A25" s="3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>
        <f>SUM(O22:O24)</f>
        <v>634</v>
      </c>
      <c r="P25" s="35"/>
      <c r="Q25" s="38"/>
      <c r="R25" s="35"/>
      <c r="S25" s="35"/>
      <c r="T25" s="24"/>
      <c r="U25" s="24"/>
      <c r="V25" s="38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7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">
      <c r="A26" s="3"/>
      <c r="B26" s="35" t="s">
        <v>37</v>
      </c>
      <c r="C26" s="35"/>
      <c r="D26" s="35" t="s">
        <v>39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5" customHeight="1" x14ac:dyDescent="0.2">
      <c r="A27" s="3"/>
      <c r="B27" s="35"/>
      <c r="C27" s="35"/>
      <c r="D27" s="35" t="s">
        <v>122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ht="15" customHeight="1" x14ac:dyDescent="0.2">
      <c r="A28" s="3"/>
      <c r="B28" s="35"/>
      <c r="C28" s="35"/>
      <c r="D28" s="86" t="s">
        <v>126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s="61" customFormat="1" ht="15" customHeight="1" x14ac:dyDescent="0.2">
      <c r="A29" s="60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s="61" customFormat="1" ht="15" customHeight="1" x14ac:dyDescent="0.25">
      <c r="A30" s="60"/>
      <c r="B30" s="38"/>
      <c r="C30" s="38"/>
      <c r="D30" s="35"/>
      <c r="E30" s="38"/>
      <c r="F30" s="38"/>
      <c r="G30" s="38"/>
      <c r="H30" s="38"/>
      <c r="I30" s="38"/>
      <c r="J30" s="35"/>
      <c r="K30" s="35"/>
      <c r="L30" s="35"/>
      <c r="M30" s="65"/>
      <c r="N30" s="38"/>
      <c r="O30" s="24"/>
      <c r="P30" s="35"/>
      <c r="Q30" s="38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61" customFormat="1" ht="15" customHeight="1" x14ac:dyDescent="0.25">
      <c r="A31" s="60"/>
      <c r="B31" s="38"/>
      <c r="C31" s="38"/>
      <c r="D31" s="35"/>
      <c r="E31" s="38"/>
      <c r="F31" s="38"/>
      <c r="G31" s="38"/>
      <c r="H31" s="38"/>
      <c r="I31" s="38"/>
      <c r="J31" s="35"/>
      <c r="K31" s="35"/>
      <c r="L31" s="35"/>
      <c r="M31" s="35"/>
      <c r="N31" s="38"/>
      <c r="O31" s="24"/>
      <c r="P31" s="35"/>
      <c r="Q31" s="38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61" customFormat="1" ht="15" customHeight="1" x14ac:dyDescent="0.25">
      <c r="A32" s="60"/>
      <c r="B32" s="38"/>
      <c r="C32" s="38"/>
      <c r="D32" s="35"/>
      <c r="E32" s="38"/>
      <c r="F32" s="35"/>
      <c r="G32" s="35"/>
      <c r="H32" s="35"/>
      <c r="I32" s="35"/>
      <c r="J32" s="35"/>
      <c r="K32" s="35"/>
      <c r="L32" s="35"/>
      <c r="M32" s="35"/>
      <c r="N32" s="38"/>
      <c r="O32" s="24"/>
      <c r="P32" s="35"/>
      <c r="Q32" s="38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61" customFormat="1" ht="15" customHeight="1" x14ac:dyDescent="0.25">
      <c r="A33" s="60"/>
      <c r="B33" s="38"/>
      <c r="C33" s="38"/>
      <c r="D33" s="38"/>
      <c r="E33" s="38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61" customFormat="1" ht="15" customHeight="1" x14ac:dyDescent="0.25">
      <c r="A34" s="6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61" customFormat="1" ht="15" customHeight="1" x14ac:dyDescent="0.25">
      <c r="A35" s="6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61" customFormat="1" ht="15" customHeight="1" x14ac:dyDescent="0.25">
      <c r="A36" s="6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61" customFormat="1" ht="15" customHeight="1" x14ac:dyDescent="0.25">
      <c r="A37" s="60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61" customFormat="1" ht="15" customHeight="1" x14ac:dyDescent="0.25">
      <c r="A38" s="60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61" customFormat="1" ht="15" customHeight="1" x14ac:dyDescent="0.25">
      <c r="A39" s="60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61" customFormat="1" ht="15" customHeight="1" x14ac:dyDescent="0.25">
      <c r="A40" s="60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61" customFormat="1" ht="15" customHeight="1" x14ac:dyDescent="0.25">
      <c r="A41" s="60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61" customFormat="1" ht="15" customHeight="1" x14ac:dyDescent="0.25">
      <c r="A42" s="60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61" customFormat="1" ht="15" customHeight="1" x14ac:dyDescent="0.25">
      <c r="A43" s="60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61" customFormat="1" ht="15" customHeight="1" x14ac:dyDescent="0.25">
      <c r="A44" s="60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61" customFormat="1" ht="15" customHeight="1" x14ac:dyDescent="0.25">
      <c r="A45" s="60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61" customFormat="1" ht="15" customHeight="1" x14ac:dyDescent="0.25">
      <c r="A46" s="60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61" customFormat="1" ht="15" customHeight="1" x14ac:dyDescent="0.25">
      <c r="A47" s="60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61" customFormat="1" ht="15" customHeight="1" x14ac:dyDescent="0.25">
      <c r="A48" s="60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61" customFormat="1" ht="15" customHeight="1" x14ac:dyDescent="0.25">
      <c r="A49" s="60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61" customFormat="1" ht="15" customHeight="1" x14ac:dyDescent="0.25">
      <c r="A50" s="6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61" customFormat="1" ht="15" customHeight="1" x14ac:dyDescent="0.25">
      <c r="A51" s="60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61" customFormat="1" ht="15" customHeight="1" x14ac:dyDescent="0.25">
      <c r="A52" s="60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61" customFormat="1" ht="15" customHeight="1" x14ac:dyDescent="0.25">
      <c r="A53" s="60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61" customFormat="1" ht="15" customHeight="1" x14ac:dyDescent="0.25">
      <c r="A54" s="60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61" customFormat="1" ht="15" customHeight="1" x14ac:dyDescent="0.25">
      <c r="A55" s="60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61" customFormat="1" ht="15" customHeight="1" x14ac:dyDescent="0.25">
      <c r="A56" s="60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61" customFormat="1" ht="15" customHeight="1" x14ac:dyDescent="0.25">
      <c r="A57" s="60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61" customFormat="1" ht="15" customHeight="1" x14ac:dyDescent="0.25">
      <c r="A58" s="60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61" customFormat="1" ht="15" customHeight="1" x14ac:dyDescent="0.25">
      <c r="A59" s="6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61" customFormat="1" ht="15" customHeight="1" x14ac:dyDescent="0.25">
      <c r="A60" s="6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61" customFormat="1" ht="15" customHeight="1" x14ac:dyDescent="0.25">
      <c r="A61" s="60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61" customFormat="1" ht="15" customHeight="1" x14ac:dyDescent="0.25">
      <c r="A62" s="60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61" customFormat="1" ht="15" customHeight="1" x14ac:dyDescent="0.2">
      <c r="A63" s="6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61" customFormat="1" ht="15" customHeight="1" x14ac:dyDescent="0.25">
      <c r="A64" s="6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4" s="61" customFormat="1" ht="15" customHeight="1" x14ac:dyDescent="0.25">
      <c r="A65" s="6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4" s="61" customFormat="1" ht="15" customHeight="1" x14ac:dyDescent="0.25">
      <c r="A66" s="6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4"/>
    </row>
    <row r="67" spans="1:44" s="61" customFormat="1" ht="15" customHeight="1" x14ac:dyDescent="0.25">
      <c r="A67" s="6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4"/>
    </row>
    <row r="68" spans="1:44" s="61" customFormat="1" ht="15" customHeight="1" x14ac:dyDescent="0.25">
      <c r="A68" s="6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4"/>
    </row>
    <row r="69" spans="1:44" s="61" customFormat="1" ht="15" customHeight="1" x14ac:dyDescent="0.25">
      <c r="A69" s="6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4"/>
    </row>
    <row r="70" spans="1:44" s="61" customFormat="1" ht="15" customHeight="1" x14ac:dyDescent="0.25">
      <c r="A70" s="6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4"/>
    </row>
    <row r="71" spans="1:44" s="61" customFormat="1" ht="15" customHeight="1" x14ac:dyDescent="0.25">
      <c r="A71" s="6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4"/>
    </row>
    <row r="72" spans="1:44" s="61" customFormat="1" ht="15" customHeight="1" x14ac:dyDescent="0.25">
      <c r="A72" s="6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4"/>
    </row>
    <row r="73" spans="1:44" s="61" customFormat="1" ht="15" customHeight="1" x14ac:dyDescent="0.25">
      <c r="A73" s="6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4"/>
    </row>
    <row r="74" spans="1:44" s="61" customFormat="1" ht="15" customHeight="1" x14ac:dyDescent="0.25">
      <c r="A74" s="6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4"/>
    </row>
    <row r="75" spans="1:44" s="61" customFormat="1" ht="15" customHeight="1" x14ac:dyDescent="0.25">
      <c r="A75" s="6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4"/>
    </row>
    <row r="76" spans="1:44" s="61" customFormat="1" ht="15" customHeight="1" x14ac:dyDescent="0.25">
      <c r="A76" s="6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4"/>
    </row>
    <row r="77" spans="1:44" s="61" customFormat="1" ht="15" customHeight="1" x14ac:dyDescent="0.25">
      <c r="A77" s="6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4"/>
    </row>
    <row r="78" spans="1:44" s="61" customFormat="1" ht="15" customHeight="1" x14ac:dyDescent="0.25">
      <c r="A78" s="6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4"/>
    </row>
    <row r="79" spans="1:44" s="61" customFormat="1" ht="15" customHeight="1" x14ac:dyDescent="0.25">
      <c r="A79" s="6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4"/>
    </row>
    <row r="80" spans="1:44" s="61" customFormat="1" ht="15" customHeight="1" x14ac:dyDescent="0.25">
      <c r="A80" s="6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4"/>
    </row>
    <row r="81" spans="1:44" s="61" customFormat="1" ht="15" customHeight="1" x14ac:dyDescent="0.25">
      <c r="A81" s="6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4"/>
    </row>
    <row r="82" spans="1:44" s="61" customFormat="1" ht="15" customHeight="1" x14ac:dyDescent="0.25">
      <c r="A82" s="6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4"/>
    </row>
    <row r="83" spans="1:44" s="61" customFormat="1" ht="15" customHeight="1" x14ac:dyDescent="0.25">
      <c r="A83" s="6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4"/>
    </row>
    <row r="84" spans="1:44" s="61" customFormat="1" ht="15" customHeight="1" x14ac:dyDescent="0.25">
      <c r="A84" s="6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4"/>
    </row>
    <row r="85" spans="1:44" s="61" customFormat="1" ht="15" customHeight="1" x14ac:dyDescent="0.25">
      <c r="A85" s="6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24"/>
      <c r="Q85" s="24"/>
      <c r="R85" s="24"/>
      <c r="S85" s="24"/>
      <c r="T85" s="24"/>
      <c r="U85" s="35"/>
      <c r="V85" s="38"/>
      <c r="W85" s="35"/>
      <c r="X85" s="35"/>
      <c r="Y85" s="24"/>
      <c r="Z85" s="24"/>
      <c r="AA85" s="24"/>
      <c r="AB85" s="24"/>
      <c r="AC85" s="24"/>
      <c r="AD85" s="24"/>
      <c r="AE85" s="24"/>
      <c r="AF85" s="24"/>
      <c r="AG85" s="24"/>
      <c r="AH85" s="57"/>
      <c r="AI85" s="35"/>
      <c r="AJ85" s="35"/>
      <c r="AK85" s="24"/>
      <c r="AL85" s="24"/>
      <c r="AM85" s="24"/>
      <c r="AN85" s="24"/>
      <c r="AO85" s="24"/>
      <c r="AP85" s="24"/>
      <c r="AQ85" s="24"/>
      <c r="AR85" s="4"/>
    </row>
    <row r="86" spans="1:44" s="61" customFormat="1" ht="15" customHeight="1" x14ac:dyDescent="0.25">
      <c r="A86" s="6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24"/>
      <c r="Q86" s="24"/>
      <c r="R86" s="24"/>
      <c r="S86" s="24"/>
      <c r="T86" s="24"/>
      <c r="U86" s="35"/>
      <c r="V86" s="38"/>
      <c r="W86" s="35"/>
      <c r="X86" s="35"/>
      <c r="Y86" s="24"/>
      <c r="Z86" s="24"/>
      <c r="AA86" s="24"/>
      <c r="AB86" s="24"/>
      <c r="AC86" s="24"/>
      <c r="AD86" s="24"/>
      <c r="AE86" s="24"/>
      <c r="AF86" s="24"/>
      <c r="AG86" s="24"/>
      <c r="AH86" s="57"/>
      <c r="AI86" s="35"/>
      <c r="AJ86" s="35"/>
      <c r="AK86" s="24"/>
      <c r="AL86" s="24"/>
      <c r="AM86" s="24"/>
      <c r="AN86" s="24"/>
      <c r="AO86" s="24"/>
      <c r="AP86" s="24"/>
      <c r="AQ86" s="24"/>
      <c r="AR86" s="4"/>
    </row>
    <row r="87" spans="1:44" s="61" customFormat="1" ht="15" customHeight="1" x14ac:dyDescent="0.25">
      <c r="A87" s="6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57"/>
      <c r="AI87" s="35"/>
      <c r="AJ87" s="35"/>
      <c r="AK87" s="24"/>
      <c r="AL87" s="24"/>
      <c r="AM87" s="24"/>
      <c r="AN87" s="24"/>
      <c r="AO87" s="24"/>
      <c r="AP87" s="24"/>
      <c r="AQ87" s="24"/>
      <c r="AR87" s="4"/>
    </row>
    <row r="88" spans="1:44" s="61" customFormat="1" ht="15" customHeight="1" x14ac:dyDescent="0.25">
      <c r="A88" s="6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7"/>
      <c r="AI88" s="35"/>
      <c r="AJ88" s="35"/>
      <c r="AK88" s="24"/>
      <c r="AL88" s="24"/>
      <c r="AM88" s="24"/>
      <c r="AN88" s="24"/>
      <c r="AO88" s="24"/>
      <c r="AP88" s="24"/>
      <c r="AQ88" s="24"/>
      <c r="AR88" s="4"/>
    </row>
    <row r="89" spans="1:44" s="61" customFormat="1" ht="15" customHeight="1" x14ac:dyDescent="0.25">
      <c r="A89" s="6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4"/>
    </row>
    <row r="90" spans="1:44" s="61" customFormat="1" ht="15" customHeight="1" x14ac:dyDescent="0.25">
      <c r="A90" s="6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4"/>
    </row>
    <row r="91" spans="1:44" s="61" customFormat="1" ht="15" customHeight="1" x14ac:dyDescent="0.25">
      <c r="A91" s="6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4"/>
    </row>
    <row r="92" spans="1:44" s="61" customFormat="1" ht="15" customHeight="1" x14ac:dyDescent="0.25">
      <c r="A92" s="6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4"/>
    </row>
    <row r="93" spans="1:44" s="61" customFormat="1" ht="15" customHeight="1" x14ac:dyDescent="0.25">
      <c r="A93" s="6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4"/>
    </row>
    <row r="94" spans="1:44" s="61" customFormat="1" ht="15" customHeight="1" x14ac:dyDescent="0.25">
      <c r="A94" s="6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4"/>
    </row>
    <row r="95" spans="1:44" s="61" customFormat="1" ht="15" customHeight="1" x14ac:dyDescent="0.25">
      <c r="A95" s="6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4"/>
    </row>
    <row r="96" spans="1:44" s="61" customFormat="1" ht="15" customHeight="1" x14ac:dyDescent="0.25">
      <c r="A96" s="6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4"/>
    </row>
    <row r="97" spans="1:44" s="61" customFormat="1" ht="15" customHeight="1" x14ac:dyDescent="0.25">
      <c r="A97" s="6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4"/>
    </row>
    <row r="98" spans="1:44" s="61" customFormat="1" ht="15" customHeight="1" x14ac:dyDescent="0.25">
      <c r="A98" s="6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4"/>
    </row>
    <row r="99" spans="1:44" s="61" customFormat="1" ht="15" customHeight="1" x14ac:dyDescent="0.25">
      <c r="A99" s="6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4"/>
    </row>
    <row r="100" spans="1:44" s="61" customFormat="1" ht="15" customHeight="1" x14ac:dyDescent="0.25">
      <c r="A100" s="6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4"/>
    </row>
    <row r="101" spans="1:44" s="61" customFormat="1" ht="15" customHeight="1" x14ac:dyDescent="0.25">
      <c r="A101" s="6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4"/>
    </row>
    <row r="102" spans="1:44" s="61" customFormat="1" ht="15" customHeight="1" x14ac:dyDescent="0.25">
      <c r="A102" s="6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4"/>
    </row>
    <row r="103" spans="1:44" s="61" customFormat="1" ht="15" customHeight="1" x14ac:dyDescent="0.25">
      <c r="A103" s="6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4"/>
    </row>
    <row r="104" spans="1:44" s="61" customFormat="1" ht="15" customHeight="1" x14ac:dyDescent="0.25">
      <c r="A104" s="6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4"/>
    </row>
    <row r="105" spans="1:44" s="61" customFormat="1" ht="15" customHeight="1" x14ac:dyDescent="0.25">
      <c r="A105" s="6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4"/>
    </row>
    <row r="106" spans="1:44" s="61" customFormat="1" ht="15" customHeight="1" x14ac:dyDescent="0.25">
      <c r="A106" s="6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4"/>
    </row>
    <row r="107" spans="1:44" s="61" customFormat="1" ht="15" customHeight="1" x14ac:dyDescent="0.25">
      <c r="A107" s="6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4"/>
    </row>
    <row r="108" spans="1:44" s="61" customFormat="1" ht="15" customHeight="1" x14ac:dyDescent="0.25">
      <c r="A108" s="6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4"/>
    </row>
    <row r="109" spans="1:44" s="61" customFormat="1" ht="15" customHeight="1" x14ac:dyDescent="0.25">
      <c r="A109" s="6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4"/>
    </row>
    <row r="110" spans="1:44" s="61" customFormat="1" ht="15" customHeight="1" x14ac:dyDescent="0.25">
      <c r="A110" s="6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4"/>
    </row>
    <row r="111" spans="1:44" s="61" customFormat="1" ht="15" customHeight="1" x14ac:dyDescent="0.25">
      <c r="A111" s="6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4"/>
    </row>
    <row r="112" spans="1:44" s="61" customFormat="1" ht="15" customHeight="1" x14ac:dyDescent="0.25">
      <c r="A112" s="6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4"/>
    </row>
    <row r="113" spans="1:44" s="61" customFormat="1" ht="15" customHeight="1" x14ac:dyDescent="0.25">
      <c r="A113" s="6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4"/>
    </row>
    <row r="114" spans="1:44" s="61" customFormat="1" ht="15" customHeight="1" x14ac:dyDescent="0.25">
      <c r="A114" s="6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4"/>
    </row>
    <row r="115" spans="1:44" s="61" customFormat="1" ht="15" customHeight="1" x14ac:dyDescent="0.25">
      <c r="A115" s="6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4"/>
    </row>
    <row r="116" spans="1:44" s="61" customFormat="1" ht="15" customHeight="1" x14ac:dyDescent="0.25">
      <c r="A116" s="6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4"/>
    </row>
    <row r="117" spans="1:44" s="61" customFormat="1" ht="15" customHeight="1" x14ac:dyDescent="0.25">
      <c r="A117" s="6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4"/>
    </row>
    <row r="118" spans="1:44" s="61" customFormat="1" ht="15" customHeight="1" x14ac:dyDescent="0.25">
      <c r="A118" s="6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4"/>
    </row>
    <row r="119" spans="1:44" s="61" customFormat="1" ht="15" customHeight="1" x14ac:dyDescent="0.25">
      <c r="A119" s="6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4"/>
    </row>
    <row r="120" spans="1:44" s="61" customFormat="1" ht="15" customHeight="1" x14ac:dyDescent="0.25">
      <c r="A120" s="6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4"/>
    </row>
    <row r="121" spans="1:44" s="61" customFormat="1" ht="15" customHeight="1" x14ac:dyDescent="0.25">
      <c r="A121" s="6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4"/>
    </row>
    <row r="122" spans="1:44" s="61" customFormat="1" ht="15" customHeight="1" x14ac:dyDescent="0.25">
      <c r="A122" s="6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4"/>
    </row>
    <row r="123" spans="1:44" s="61" customFormat="1" ht="15" customHeight="1" x14ac:dyDescent="0.25">
      <c r="A123" s="6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4"/>
    </row>
    <row r="124" spans="1:44" s="61" customFormat="1" ht="15" customHeight="1" x14ac:dyDescent="0.25">
      <c r="A124" s="6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4"/>
    </row>
    <row r="125" spans="1:44" s="61" customFormat="1" ht="15" customHeight="1" x14ac:dyDescent="0.25">
      <c r="A125" s="6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4"/>
    </row>
    <row r="126" spans="1:44" s="61" customFormat="1" ht="15" customHeight="1" x14ac:dyDescent="0.25">
      <c r="A126" s="6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4"/>
    </row>
    <row r="127" spans="1:44" s="61" customFormat="1" ht="15" customHeight="1" x14ac:dyDescent="0.25">
      <c r="A127" s="6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4"/>
    </row>
    <row r="128" spans="1:44" s="61" customFormat="1" ht="15" customHeight="1" x14ac:dyDescent="0.25">
      <c r="A128" s="6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4"/>
    </row>
    <row r="129" spans="1:44" s="61" customFormat="1" ht="15" customHeight="1" x14ac:dyDescent="0.25">
      <c r="A129" s="6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4"/>
    </row>
    <row r="130" spans="1:44" s="61" customFormat="1" ht="15" customHeight="1" x14ac:dyDescent="0.25">
      <c r="A130" s="6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4"/>
    </row>
    <row r="131" spans="1:44" s="61" customFormat="1" ht="15" customHeight="1" x14ac:dyDescent="0.25">
      <c r="A131" s="6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4"/>
    </row>
    <row r="132" spans="1:44" s="61" customFormat="1" ht="15" customHeight="1" x14ac:dyDescent="0.25">
      <c r="A132" s="6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4"/>
    </row>
    <row r="133" spans="1:44" s="61" customFormat="1" ht="15" customHeight="1" x14ac:dyDescent="0.25">
      <c r="A133" s="6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4"/>
    </row>
    <row r="134" spans="1:44" s="61" customFormat="1" ht="15" customHeight="1" x14ac:dyDescent="0.25">
      <c r="A134" s="6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4"/>
    </row>
    <row r="135" spans="1:44" s="61" customFormat="1" ht="15" customHeight="1" x14ac:dyDescent="0.25">
      <c r="A135" s="6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4"/>
    </row>
    <row r="136" spans="1:44" s="61" customFormat="1" ht="15" customHeight="1" x14ac:dyDescent="0.25">
      <c r="A136" s="6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4"/>
    </row>
    <row r="137" spans="1:44" s="61" customFormat="1" ht="15" customHeight="1" x14ac:dyDescent="0.25">
      <c r="A137" s="6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4"/>
    </row>
    <row r="138" spans="1:44" s="61" customFormat="1" ht="15" customHeight="1" x14ac:dyDescent="0.25">
      <c r="A138" s="6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4"/>
    </row>
    <row r="139" spans="1:44" s="61" customFormat="1" ht="15" customHeight="1" x14ac:dyDescent="0.25">
      <c r="A139" s="6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4"/>
    </row>
    <row r="140" spans="1:44" s="61" customFormat="1" ht="15" customHeight="1" x14ac:dyDescent="0.25">
      <c r="A140" s="6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4"/>
    </row>
    <row r="141" spans="1:44" s="61" customFormat="1" ht="15" customHeight="1" x14ac:dyDescent="0.25">
      <c r="A141" s="6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4"/>
    </row>
    <row r="142" spans="1:44" s="61" customFormat="1" ht="15" customHeight="1" x14ac:dyDescent="0.25">
      <c r="A142" s="6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4"/>
    </row>
    <row r="143" spans="1:44" s="61" customFormat="1" ht="15" customHeight="1" x14ac:dyDescent="0.25">
      <c r="A143" s="6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4"/>
    </row>
    <row r="144" spans="1:44" s="61" customFormat="1" ht="15" customHeight="1" x14ac:dyDescent="0.25">
      <c r="A144" s="6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4"/>
    </row>
    <row r="145" spans="1:44" s="61" customFormat="1" ht="15" customHeight="1" x14ac:dyDescent="0.25">
      <c r="A145" s="6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4"/>
    </row>
    <row r="146" spans="1:44" s="61" customFormat="1" ht="15" customHeight="1" x14ac:dyDescent="0.25">
      <c r="A146" s="6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4"/>
    </row>
    <row r="147" spans="1:44" s="61" customFormat="1" ht="15" customHeight="1" x14ac:dyDescent="0.25">
      <c r="A147" s="6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4"/>
    </row>
    <row r="148" spans="1:44" s="61" customFormat="1" ht="15" customHeight="1" x14ac:dyDescent="0.25">
      <c r="A148" s="6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4"/>
    </row>
    <row r="149" spans="1:44" s="61" customFormat="1" ht="15" customHeight="1" x14ac:dyDescent="0.25">
      <c r="A149" s="6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4"/>
    </row>
    <row r="150" spans="1:44" s="61" customFormat="1" ht="15" customHeight="1" x14ac:dyDescent="0.25">
      <c r="A150" s="6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4"/>
    </row>
    <row r="151" spans="1:44" s="61" customFormat="1" ht="15" customHeight="1" x14ac:dyDescent="0.25">
      <c r="A151" s="6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4"/>
    </row>
    <row r="152" spans="1:44" s="61" customFormat="1" ht="15" customHeight="1" x14ac:dyDescent="0.25">
      <c r="A152" s="6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4"/>
    </row>
    <row r="153" spans="1:44" s="61" customFormat="1" ht="15" customHeight="1" x14ac:dyDescent="0.25">
      <c r="A153" s="6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4"/>
    </row>
    <row r="154" spans="1:44" s="61" customFormat="1" ht="15" customHeight="1" x14ac:dyDescent="0.25">
      <c r="A154" s="6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4"/>
    </row>
    <row r="155" spans="1:44" s="61" customFormat="1" ht="15" customHeight="1" x14ac:dyDescent="0.25">
      <c r="A155" s="6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4"/>
    </row>
    <row r="156" spans="1:44" s="61" customFormat="1" ht="15" customHeight="1" x14ac:dyDescent="0.25">
      <c r="A156" s="6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4"/>
    </row>
    <row r="157" spans="1:44" s="61" customFormat="1" ht="15" customHeight="1" x14ac:dyDescent="0.25">
      <c r="A157" s="6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4"/>
    </row>
    <row r="158" spans="1:44" s="61" customFormat="1" ht="15" customHeight="1" x14ac:dyDescent="0.25">
      <c r="A158" s="6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4"/>
    </row>
    <row r="159" spans="1:44" s="61" customFormat="1" ht="15" customHeight="1" x14ac:dyDescent="0.25">
      <c r="A159" s="6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4"/>
    </row>
    <row r="160" spans="1:44" s="61" customFormat="1" ht="15" customHeight="1" x14ac:dyDescent="0.25">
      <c r="A160" s="6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4"/>
    </row>
    <row r="161" spans="1:44" s="61" customFormat="1" ht="15" customHeight="1" x14ac:dyDescent="0.25">
      <c r="A161" s="6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4"/>
    </row>
    <row r="162" spans="1:44" s="61" customFormat="1" ht="15" customHeight="1" x14ac:dyDescent="0.25">
      <c r="A162" s="6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4"/>
    </row>
    <row r="163" spans="1:44" s="61" customFormat="1" ht="15" customHeight="1" x14ac:dyDescent="0.25">
      <c r="A163" s="6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4"/>
    </row>
    <row r="164" spans="1:44" s="61" customFormat="1" ht="15" customHeight="1" x14ac:dyDescent="0.25">
      <c r="A164" s="6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4"/>
    </row>
    <row r="165" spans="1:44" s="61" customFormat="1" ht="15" customHeight="1" x14ac:dyDescent="0.25">
      <c r="A165" s="6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4"/>
    </row>
    <row r="166" spans="1:44" s="61" customFormat="1" ht="15" customHeight="1" x14ac:dyDescent="0.25">
      <c r="A166" s="6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4"/>
    </row>
    <row r="167" spans="1:44" s="61" customFormat="1" ht="15" customHeight="1" x14ac:dyDescent="0.25">
      <c r="A167" s="6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4"/>
    </row>
    <row r="168" spans="1:44" s="61" customFormat="1" ht="15" customHeight="1" x14ac:dyDescent="0.25">
      <c r="A168" s="6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4"/>
    </row>
    <row r="169" spans="1:44" s="61" customFormat="1" ht="15" customHeight="1" x14ac:dyDescent="0.25">
      <c r="A169" s="6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4"/>
    </row>
    <row r="170" spans="1:44" s="61" customFormat="1" ht="15" customHeight="1" x14ac:dyDescent="0.25">
      <c r="A170" s="6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4"/>
    </row>
    <row r="171" spans="1:44" s="61" customFormat="1" ht="15" customHeight="1" x14ac:dyDescent="0.25">
      <c r="A171" s="6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4"/>
    </row>
    <row r="172" spans="1:44" s="61" customFormat="1" ht="15" customHeight="1" x14ac:dyDescent="0.25">
      <c r="A172" s="6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4"/>
    </row>
    <row r="173" spans="1:44" s="61" customFormat="1" ht="15" customHeight="1" x14ac:dyDescent="0.25">
      <c r="A173" s="6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4"/>
    </row>
    <row r="174" spans="1:44" s="61" customFormat="1" ht="15" customHeight="1" x14ac:dyDescent="0.25">
      <c r="A174" s="6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4"/>
    </row>
    <row r="175" spans="1:44" s="61" customFormat="1" ht="15" customHeight="1" x14ac:dyDescent="0.25">
      <c r="A175" s="6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4"/>
    </row>
    <row r="176" spans="1:44" s="61" customFormat="1" ht="15" customHeight="1" x14ac:dyDescent="0.25">
      <c r="A176" s="6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4"/>
    </row>
    <row r="177" spans="1:44" s="61" customFormat="1" ht="15" customHeight="1" x14ac:dyDescent="0.25">
      <c r="A177" s="6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4"/>
    </row>
    <row r="178" spans="1:44" ht="15" customHeight="1" x14ac:dyDescent="0.25">
      <c r="AG178" s="24"/>
      <c r="AH178" s="57"/>
      <c r="AI178" s="35"/>
      <c r="AJ178" s="35"/>
    </row>
    <row r="179" spans="1:44" ht="15" customHeight="1" x14ac:dyDescent="0.25">
      <c r="AG179" s="24"/>
      <c r="AH179" s="57"/>
      <c r="AI179" s="35"/>
      <c r="AJ179" s="35"/>
    </row>
    <row r="180" spans="1:44" ht="15" customHeight="1" x14ac:dyDescent="0.25">
      <c r="AG180" s="24"/>
      <c r="AH180" s="57"/>
      <c r="AI180" s="35"/>
      <c r="AJ180" s="35"/>
    </row>
    <row r="181" spans="1:44" ht="15" customHeight="1" x14ac:dyDescent="0.25">
      <c r="AG181" s="24"/>
      <c r="AH181" s="57"/>
      <c r="AI181" s="35"/>
      <c r="AJ181" s="35"/>
    </row>
    <row r="182" spans="1:44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4"/>
      <c r="AH182" s="57"/>
      <c r="AI182" s="35"/>
      <c r="AJ182" s="35"/>
      <c r="AK182" s="4"/>
      <c r="AL182" s="4"/>
      <c r="AM182" s="4"/>
      <c r="AN182" s="4"/>
      <c r="AO182" s="4"/>
      <c r="AP182" s="4"/>
      <c r="AQ182" s="4"/>
    </row>
    <row r="183" spans="1:44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4"/>
      <c r="AH183" s="57"/>
      <c r="AI183" s="35"/>
      <c r="AJ183" s="35"/>
      <c r="AK183" s="4"/>
      <c r="AL183" s="4"/>
      <c r="AM183" s="4"/>
      <c r="AN183" s="4"/>
      <c r="AO183" s="4"/>
      <c r="AP183" s="4"/>
      <c r="AQ183" s="4"/>
    </row>
    <row r="184" spans="1:44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4"/>
      <c r="AH184" s="57"/>
      <c r="AI184" s="35"/>
      <c r="AJ184" s="35"/>
      <c r="AK184" s="4"/>
      <c r="AL184" s="4"/>
      <c r="AM184" s="4"/>
      <c r="AN184" s="4"/>
      <c r="AO184" s="4"/>
      <c r="AP184" s="4"/>
      <c r="AQ184" s="4"/>
    </row>
  </sheetData>
  <sortState ref="B13:S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6" t="s">
        <v>42</v>
      </c>
      <c r="C1" s="7"/>
      <c r="D1" s="8"/>
      <c r="E1" s="9" t="s">
        <v>44</v>
      </c>
      <c r="F1" s="133"/>
      <c r="G1" s="70"/>
      <c r="H1" s="70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33"/>
      <c r="AB1" s="133"/>
      <c r="AC1" s="70"/>
      <c r="AD1" s="70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4" t="s">
        <v>110</v>
      </c>
      <c r="C2" s="67"/>
      <c r="D2" s="135"/>
      <c r="E2" s="14" t="s">
        <v>12</v>
      </c>
      <c r="F2" s="15"/>
      <c r="G2" s="15"/>
      <c r="H2" s="15"/>
      <c r="I2" s="21"/>
      <c r="J2" s="16"/>
      <c r="K2" s="81"/>
      <c r="L2" s="23" t="s">
        <v>111</v>
      </c>
      <c r="M2" s="15"/>
      <c r="N2" s="15"/>
      <c r="O2" s="22"/>
      <c r="P2" s="20"/>
      <c r="Q2" s="23" t="s">
        <v>112</v>
      </c>
      <c r="R2" s="15"/>
      <c r="S2" s="15"/>
      <c r="T2" s="15"/>
      <c r="U2" s="21"/>
      <c r="V2" s="22"/>
      <c r="W2" s="20"/>
      <c r="X2" s="136" t="s">
        <v>113</v>
      </c>
      <c r="Y2" s="137"/>
      <c r="Z2" s="138"/>
      <c r="AA2" s="14" t="s">
        <v>12</v>
      </c>
      <c r="AB2" s="15"/>
      <c r="AC2" s="15"/>
      <c r="AD2" s="15"/>
      <c r="AE2" s="21"/>
      <c r="AF2" s="16"/>
      <c r="AG2" s="81"/>
      <c r="AH2" s="23" t="s">
        <v>114</v>
      </c>
      <c r="AI2" s="15"/>
      <c r="AJ2" s="15"/>
      <c r="AK2" s="22"/>
      <c r="AL2" s="20"/>
      <c r="AM2" s="23" t="s">
        <v>112</v>
      </c>
      <c r="AN2" s="15"/>
      <c r="AO2" s="15"/>
      <c r="AP2" s="15"/>
      <c r="AQ2" s="21"/>
      <c r="AR2" s="22"/>
      <c r="AS2" s="13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39"/>
      <c r="L3" s="19" t="s">
        <v>5</v>
      </c>
      <c r="M3" s="19" t="s">
        <v>6</v>
      </c>
      <c r="N3" s="19" t="s">
        <v>93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3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39"/>
      <c r="AH3" s="19" t="s">
        <v>5</v>
      </c>
      <c r="AI3" s="19" t="s">
        <v>6</v>
      </c>
      <c r="AJ3" s="19" t="s">
        <v>93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3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8"/>
      <c r="C4" s="31"/>
      <c r="D4" s="34"/>
      <c r="E4" s="28"/>
      <c r="F4" s="28"/>
      <c r="G4" s="28"/>
      <c r="H4" s="29"/>
      <c r="I4" s="28"/>
      <c r="J4" s="33"/>
      <c r="K4" s="32"/>
      <c r="L4" s="100"/>
      <c r="M4" s="19"/>
      <c r="N4" s="19"/>
      <c r="O4" s="19"/>
      <c r="P4" s="24"/>
      <c r="Q4" s="28"/>
      <c r="R4" s="28"/>
      <c r="S4" s="29"/>
      <c r="T4" s="28"/>
      <c r="U4" s="28"/>
      <c r="V4" s="140"/>
      <c r="W4" s="32"/>
      <c r="X4" s="28">
        <v>2013</v>
      </c>
      <c r="Y4" s="28" t="s">
        <v>38</v>
      </c>
      <c r="Z4" s="34" t="s">
        <v>119</v>
      </c>
      <c r="AA4" s="28">
        <v>3</v>
      </c>
      <c r="AB4" s="28">
        <v>0</v>
      </c>
      <c r="AC4" s="28">
        <v>0</v>
      </c>
      <c r="AD4" s="28">
        <v>3</v>
      </c>
      <c r="AE4" s="28">
        <v>5</v>
      </c>
      <c r="AF4" s="45">
        <v>0.33329999999999999</v>
      </c>
      <c r="AG4" s="156">
        <v>15</v>
      </c>
      <c r="AH4" s="19"/>
      <c r="AI4" s="19"/>
      <c r="AJ4" s="19"/>
      <c r="AK4" s="19"/>
      <c r="AL4" s="24"/>
      <c r="AM4" s="28"/>
      <c r="AN4" s="28"/>
      <c r="AO4" s="28"/>
      <c r="AP4" s="28"/>
      <c r="AQ4" s="28"/>
      <c r="AR4" s="141"/>
      <c r="AS4" s="157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8"/>
      <c r="C5" s="31"/>
      <c r="D5" s="34"/>
      <c r="E5" s="28"/>
      <c r="F5" s="28"/>
      <c r="G5" s="28"/>
      <c r="H5" s="29"/>
      <c r="I5" s="28"/>
      <c r="J5" s="33"/>
      <c r="K5" s="32"/>
      <c r="L5" s="100"/>
      <c r="M5" s="19"/>
      <c r="N5" s="19"/>
      <c r="O5" s="19"/>
      <c r="P5" s="24"/>
      <c r="Q5" s="28"/>
      <c r="R5" s="28"/>
      <c r="S5" s="29"/>
      <c r="T5" s="28"/>
      <c r="U5" s="28"/>
      <c r="V5" s="140"/>
      <c r="W5" s="32"/>
      <c r="X5" s="28">
        <v>2014</v>
      </c>
      <c r="Y5" s="28" t="s">
        <v>40</v>
      </c>
      <c r="Z5" s="34" t="s">
        <v>119</v>
      </c>
      <c r="AA5" s="28">
        <v>5</v>
      </c>
      <c r="AB5" s="28">
        <v>0</v>
      </c>
      <c r="AC5" s="28">
        <v>1</v>
      </c>
      <c r="AD5" s="28">
        <v>2</v>
      </c>
      <c r="AE5" s="28">
        <v>13</v>
      </c>
      <c r="AF5" s="45">
        <v>0.43330000000000002</v>
      </c>
      <c r="AG5" s="156">
        <v>30</v>
      </c>
      <c r="AH5" s="19"/>
      <c r="AI5" s="19"/>
      <c r="AJ5" s="19"/>
      <c r="AK5" s="19"/>
      <c r="AL5" s="24"/>
      <c r="AM5" s="28"/>
      <c r="AN5" s="28"/>
      <c r="AO5" s="28"/>
      <c r="AP5" s="28"/>
      <c r="AQ5" s="28"/>
      <c r="AR5" s="141"/>
      <c r="AS5" s="157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8"/>
      <c r="C6" s="31"/>
      <c r="D6" s="34"/>
      <c r="E6" s="28"/>
      <c r="F6" s="28"/>
      <c r="G6" s="28"/>
      <c r="H6" s="29"/>
      <c r="I6" s="28"/>
      <c r="J6" s="33"/>
      <c r="K6" s="32"/>
      <c r="L6" s="100"/>
      <c r="M6" s="19"/>
      <c r="N6" s="19"/>
      <c r="O6" s="19"/>
      <c r="P6" s="24"/>
      <c r="Q6" s="28"/>
      <c r="R6" s="28"/>
      <c r="S6" s="29"/>
      <c r="T6" s="28"/>
      <c r="U6" s="28"/>
      <c r="V6" s="140"/>
      <c r="W6" s="32"/>
      <c r="X6" s="28"/>
      <c r="Y6" s="28"/>
      <c r="Z6" s="34"/>
      <c r="AA6" s="28"/>
      <c r="AB6" s="28"/>
      <c r="AC6" s="28"/>
      <c r="AD6" s="28"/>
      <c r="AE6" s="28"/>
      <c r="AF6" s="45"/>
      <c r="AG6" s="156"/>
      <c r="AH6" s="19"/>
      <c r="AI6" s="19"/>
      <c r="AJ6" s="19"/>
      <c r="AK6" s="19"/>
      <c r="AL6" s="24"/>
      <c r="AM6" s="28"/>
      <c r="AN6" s="28"/>
      <c r="AO6" s="28"/>
      <c r="AP6" s="28"/>
      <c r="AQ6" s="28"/>
      <c r="AR6" s="141"/>
      <c r="AS6" s="157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8"/>
      <c r="C7" s="31"/>
      <c r="D7" s="34"/>
      <c r="E7" s="28"/>
      <c r="F7" s="28"/>
      <c r="G7" s="28"/>
      <c r="H7" s="29"/>
      <c r="I7" s="28"/>
      <c r="J7" s="33"/>
      <c r="K7" s="32"/>
      <c r="L7" s="100"/>
      <c r="M7" s="19"/>
      <c r="N7" s="19"/>
      <c r="O7" s="19"/>
      <c r="P7" s="24"/>
      <c r="Q7" s="28"/>
      <c r="R7" s="28"/>
      <c r="S7" s="29"/>
      <c r="T7" s="28"/>
      <c r="U7" s="28"/>
      <c r="V7" s="140"/>
      <c r="W7" s="32"/>
      <c r="X7" s="28">
        <v>2016</v>
      </c>
      <c r="Y7" s="28" t="s">
        <v>38</v>
      </c>
      <c r="Z7" s="34" t="s">
        <v>119</v>
      </c>
      <c r="AA7" s="28">
        <v>1</v>
      </c>
      <c r="AB7" s="28">
        <v>0</v>
      </c>
      <c r="AC7" s="28">
        <v>0</v>
      </c>
      <c r="AD7" s="28">
        <v>2</v>
      </c>
      <c r="AE7" s="28">
        <v>4</v>
      </c>
      <c r="AF7" s="45">
        <v>0.8</v>
      </c>
      <c r="AG7" s="156">
        <v>5</v>
      </c>
      <c r="AH7" s="19"/>
      <c r="AI7" s="19"/>
      <c r="AJ7" s="19"/>
      <c r="AK7" s="19"/>
      <c r="AL7" s="24"/>
      <c r="AM7" s="28"/>
      <c r="AN7" s="28"/>
      <c r="AO7" s="28"/>
      <c r="AP7" s="28"/>
      <c r="AQ7" s="28"/>
      <c r="AR7" s="141"/>
      <c r="AS7" s="157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8"/>
      <c r="C8" s="31"/>
      <c r="D8" s="34"/>
      <c r="E8" s="28"/>
      <c r="F8" s="28"/>
      <c r="G8" s="28"/>
      <c r="H8" s="29"/>
      <c r="I8" s="28"/>
      <c r="J8" s="33"/>
      <c r="K8" s="32"/>
      <c r="L8" s="100"/>
      <c r="M8" s="19"/>
      <c r="N8" s="19"/>
      <c r="O8" s="19"/>
      <c r="P8" s="24"/>
      <c r="Q8" s="28"/>
      <c r="R8" s="28"/>
      <c r="S8" s="29"/>
      <c r="T8" s="28"/>
      <c r="U8" s="28"/>
      <c r="V8" s="140"/>
      <c r="W8" s="32"/>
      <c r="X8" s="28"/>
      <c r="Y8" s="28"/>
      <c r="Z8" s="34"/>
      <c r="AA8" s="28"/>
      <c r="AB8" s="28"/>
      <c r="AC8" s="28"/>
      <c r="AD8" s="28"/>
      <c r="AE8" s="28"/>
      <c r="AF8" s="45"/>
      <c r="AG8" s="156"/>
      <c r="AH8" s="19"/>
      <c r="AI8" s="19"/>
      <c r="AJ8" s="19"/>
      <c r="AK8" s="19"/>
      <c r="AL8" s="24"/>
      <c r="AM8" s="28"/>
      <c r="AN8" s="28"/>
      <c r="AO8" s="28"/>
      <c r="AP8" s="28"/>
      <c r="AQ8" s="28"/>
      <c r="AR8" s="141"/>
      <c r="AS8" s="157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8">
        <v>2019</v>
      </c>
      <c r="C9" s="31" t="s">
        <v>123</v>
      </c>
      <c r="D9" s="34" t="s">
        <v>120</v>
      </c>
      <c r="E9" s="28">
        <v>14</v>
      </c>
      <c r="F9" s="28">
        <v>3</v>
      </c>
      <c r="G9" s="28">
        <v>4</v>
      </c>
      <c r="H9" s="29">
        <v>11</v>
      </c>
      <c r="I9" s="28">
        <v>62</v>
      </c>
      <c r="J9" s="33">
        <v>0.56359999999999999</v>
      </c>
      <c r="K9" s="32">
        <v>110</v>
      </c>
      <c r="L9" s="100"/>
      <c r="M9" s="19"/>
      <c r="N9" s="19"/>
      <c r="O9" s="19"/>
      <c r="P9" s="24"/>
      <c r="Q9" s="28"/>
      <c r="R9" s="28"/>
      <c r="S9" s="29"/>
      <c r="T9" s="28"/>
      <c r="U9" s="28"/>
      <c r="V9" s="140"/>
      <c r="W9" s="32"/>
      <c r="X9" s="28"/>
      <c r="Y9" s="28"/>
      <c r="Z9" s="34"/>
      <c r="AA9" s="28"/>
      <c r="AB9" s="28"/>
      <c r="AC9" s="28"/>
      <c r="AD9" s="28"/>
      <c r="AE9" s="28"/>
      <c r="AF9" s="45"/>
      <c r="AG9" s="156"/>
      <c r="AH9" s="19"/>
      <c r="AI9" s="19"/>
      <c r="AJ9" s="19"/>
      <c r="AK9" s="19"/>
      <c r="AL9" s="24"/>
      <c r="AM9" s="28"/>
      <c r="AN9" s="28"/>
      <c r="AO9" s="28"/>
      <c r="AP9" s="28"/>
      <c r="AQ9" s="28"/>
      <c r="AR9" s="141"/>
      <c r="AS9" s="157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8"/>
      <c r="C10" s="31"/>
      <c r="D10" s="34"/>
      <c r="E10" s="28"/>
      <c r="F10" s="28"/>
      <c r="G10" s="28"/>
      <c r="H10" s="29"/>
      <c r="I10" s="28"/>
      <c r="J10" s="33"/>
      <c r="K10" s="32"/>
      <c r="L10" s="100"/>
      <c r="M10" s="19"/>
      <c r="N10" s="19"/>
      <c r="O10" s="19"/>
      <c r="P10" s="24"/>
      <c r="Q10" s="28"/>
      <c r="R10" s="28"/>
      <c r="S10" s="29"/>
      <c r="T10" s="28"/>
      <c r="U10" s="28"/>
      <c r="V10" s="140"/>
      <c r="W10" s="32"/>
      <c r="X10" s="28">
        <v>2020</v>
      </c>
      <c r="Y10" s="28" t="s">
        <v>124</v>
      </c>
      <c r="Z10" s="34" t="s">
        <v>125</v>
      </c>
      <c r="AA10" s="28">
        <v>1</v>
      </c>
      <c r="AB10" s="28">
        <v>0</v>
      </c>
      <c r="AC10" s="28">
        <v>2</v>
      </c>
      <c r="AD10" s="28">
        <v>2</v>
      </c>
      <c r="AE10" s="28">
        <v>7</v>
      </c>
      <c r="AF10" s="33">
        <v>0.53839999999999999</v>
      </c>
      <c r="AG10" s="32">
        <v>13</v>
      </c>
      <c r="AH10" s="100"/>
      <c r="AI10" s="19"/>
      <c r="AJ10" s="19"/>
      <c r="AK10" s="19"/>
      <c r="AL10" s="39"/>
      <c r="AM10" s="28"/>
      <c r="AN10" s="28"/>
      <c r="AO10" s="29"/>
      <c r="AP10" s="28"/>
      <c r="AQ10" s="28"/>
      <c r="AR10" s="141"/>
      <c r="AS10" s="32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72" t="s">
        <v>115</v>
      </c>
      <c r="C11" s="76"/>
      <c r="D11" s="75"/>
      <c r="E11" s="74">
        <f>SUM(E4:E10)</f>
        <v>14</v>
      </c>
      <c r="F11" s="74">
        <f>SUM(F4:F10)</f>
        <v>3</v>
      </c>
      <c r="G11" s="74">
        <f>SUM(G4:G10)</f>
        <v>4</v>
      </c>
      <c r="H11" s="74">
        <f>SUM(H4:H10)</f>
        <v>11</v>
      </c>
      <c r="I11" s="74">
        <f>SUM(I4:I10)</f>
        <v>62</v>
      </c>
      <c r="J11" s="142">
        <f>PRODUCT(I11/K11)</f>
        <v>0.5636363636363636</v>
      </c>
      <c r="K11" s="81">
        <f>SUM(K4:K10)</f>
        <v>110</v>
      </c>
      <c r="L11" s="23"/>
      <c r="M11" s="21"/>
      <c r="N11" s="124"/>
      <c r="O11" s="125"/>
      <c r="P11" s="24"/>
      <c r="Q11" s="74">
        <f>SUM(Q4:Q10)</f>
        <v>0</v>
      </c>
      <c r="R11" s="74">
        <f>SUM(R4:R10)</f>
        <v>0</v>
      </c>
      <c r="S11" s="74">
        <f>SUM(S4:S10)</f>
        <v>0</v>
      </c>
      <c r="T11" s="74">
        <f>SUM(T4:T10)</f>
        <v>0</v>
      </c>
      <c r="U11" s="74">
        <f>SUM(U4:U10)</f>
        <v>0</v>
      </c>
      <c r="V11" s="101">
        <v>0</v>
      </c>
      <c r="W11" s="81">
        <f>SUM(W4:W10)</f>
        <v>0</v>
      </c>
      <c r="X11" s="17" t="s">
        <v>115</v>
      </c>
      <c r="Y11" s="18"/>
      <c r="Z11" s="16"/>
      <c r="AA11" s="74">
        <f>SUM(AA4:AA10)</f>
        <v>10</v>
      </c>
      <c r="AB11" s="74">
        <f>SUM(AB4:AB10)</f>
        <v>0</v>
      </c>
      <c r="AC11" s="74">
        <f>SUM(AC4:AC10)</f>
        <v>3</v>
      </c>
      <c r="AD11" s="74">
        <f>SUM(AD4:AD10)</f>
        <v>9</v>
      </c>
      <c r="AE11" s="74">
        <f>SUM(AE4:AE10)</f>
        <v>29</v>
      </c>
      <c r="AF11" s="142">
        <f>PRODUCT(AE11/AG11)</f>
        <v>0.46031746031746029</v>
      </c>
      <c r="AG11" s="81">
        <f>SUM(AG4:AG10)</f>
        <v>63</v>
      </c>
      <c r="AH11" s="23"/>
      <c r="AI11" s="21"/>
      <c r="AJ11" s="124"/>
      <c r="AK11" s="125"/>
      <c r="AL11" s="24"/>
      <c r="AM11" s="74">
        <f>SUM(AM4:AM10)</f>
        <v>0</v>
      </c>
      <c r="AN11" s="74">
        <f>SUM(AN4:AN10)</f>
        <v>0</v>
      </c>
      <c r="AO11" s="74">
        <f>SUM(AO4:AO10)</f>
        <v>0</v>
      </c>
      <c r="AP11" s="74">
        <f>SUM(AP4:AP10)</f>
        <v>0</v>
      </c>
      <c r="AQ11" s="74">
        <f>SUM(AQ4:AQ10)</f>
        <v>0</v>
      </c>
      <c r="AR11" s="142">
        <v>0</v>
      </c>
      <c r="AS11" s="139">
        <f>SUM(AS4:AS10)</f>
        <v>0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2"/>
      <c r="L12" s="24"/>
      <c r="M12" s="24"/>
      <c r="N12" s="24"/>
      <c r="O12" s="24"/>
      <c r="P12" s="35"/>
      <c r="Q12" s="35"/>
      <c r="R12" s="38"/>
      <c r="S12" s="35"/>
      <c r="T12" s="35"/>
      <c r="U12" s="24"/>
      <c r="V12" s="24"/>
      <c r="W12" s="32"/>
      <c r="X12" s="35"/>
      <c r="Y12" s="35"/>
      <c r="Z12" s="35"/>
      <c r="AA12" s="35"/>
      <c r="AB12" s="35"/>
      <c r="AC12" s="35"/>
      <c r="AD12" s="35"/>
      <c r="AE12" s="35"/>
      <c r="AF12" s="36"/>
      <c r="AG12" s="32"/>
      <c r="AH12" s="24"/>
      <c r="AI12" s="24"/>
      <c r="AJ12" s="24"/>
      <c r="AK12" s="24"/>
      <c r="AL12" s="35"/>
      <c r="AM12" s="35"/>
      <c r="AN12" s="38"/>
      <c r="AO12" s="35"/>
      <c r="AP12" s="35"/>
      <c r="AQ12" s="24"/>
      <c r="AR12" s="24"/>
      <c r="AS12" s="32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43" t="s">
        <v>116</v>
      </c>
      <c r="C13" s="144"/>
      <c r="D13" s="145"/>
      <c r="E13" s="16" t="s">
        <v>3</v>
      </c>
      <c r="F13" s="19" t="s">
        <v>8</v>
      </c>
      <c r="G13" s="16" t="s">
        <v>5</v>
      </c>
      <c r="H13" s="19" t="s">
        <v>6</v>
      </c>
      <c r="I13" s="19" t="s">
        <v>16</v>
      </c>
      <c r="J13" s="19" t="s">
        <v>21</v>
      </c>
      <c r="K13" s="24"/>
      <c r="L13" s="19" t="s">
        <v>26</v>
      </c>
      <c r="M13" s="19" t="s">
        <v>27</v>
      </c>
      <c r="N13" s="19" t="s">
        <v>117</v>
      </c>
      <c r="O13" s="19" t="s">
        <v>118</v>
      </c>
      <c r="Q13" s="38"/>
      <c r="R13" s="38" t="s">
        <v>37</v>
      </c>
      <c r="S13" s="38"/>
      <c r="T13" s="35" t="s">
        <v>39</v>
      </c>
      <c r="U13" s="24"/>
      <c r="V13" s="32"/>
      <c r="W13" s="32"/>
      <c r="X13" s="111"/>
      <c r="Y13" s="111"/>
      <c r="Z13" s="111"/>
      <c r="AA13" s="111"/>
      <c r="AB13" s="111"/>
      <c r="AC13" s="38"/>
      <c r="AD13" s="38"/>
      <c r="AE13" s="38"/>
      <c r="AF13" s="35"/>
      <c r="AG13" s="35"/>
      <c r="AH13" s="35"/>
      <c r="AI13" s="35"/>
      <c r="AJ13" s="35"/>
      <c r="AK13" s="35"/>
      <c r="AM13" s="32"/>
      <c r="AN13" s="111"/>
      <c r="AO13" s="111"/>
      <c r="AP13" s="111"/>
      <c r="AQ13" s="111"/>
      <c r="AR13" s="111"/>
      <c r="AS13" s="11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1" t="s">
        <v>11</v>
      </c>
      <c r="C14" s="13"/>
      <c r="D14" s="43"/>
      <c r="E14" s="146">
        <v>158</v>
      </c>
      <c r="F14" s="146">
        <v>0</v>
      </c>
      <c r="G14" s="146">
        <v>24</v>
      </c>
      <c r="H14" s="146">
        <v>24</v>
      </c>
      <c r="I14" s="146">
        <v>215</v>
      </c>
      <c r="J14" s="147">
        <v>0.36399999999999999</v>
      </c>
      <c r="K14" s="35">
        <f>PRODUCT(I14/J14)</f>
        <v>590.65934065934073</v>
      </c>
      <c r="L14" s="148">
        <f>PRODUCT((F14+G14)/E14)</f>
        <v>0.15189873417721519</v>
      </c>
      <c r="M14" s="148">
        <f>PRODUCT(H14/E14)</f>
        <v>0.15189873417721519</v>
      </c>
      <c r="N14" s="148">
        <f>PRODUCT((F14+G14+H14)/E14)</f>
        <v>0.30379746835443039</v>
      </c>
      <c r="O14" s="148">
        <f>PRODUCT(I14/E14)</f>
        <v>1.360759493670886</v>
      </c>
      <c r="Q14" s="38"/>
      <c r="R14" s="38"/>
      <c r="S14" s="38"/>
      <c r="T14" s="35" t="s">
        <v>122</v>
      </c>
      <c r="U14" s="35"/>
      <c r="V14" s="35"/>
      <c r="W14" s="35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8"/>
      <c r="AO14" s="38"/>
      <c r="AP14" s="38"/>
      <c r="AQ14" s="38"/>
      <c r="AR14" s="38"/>
      <c r="AS14" s="38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49" t="s">
        <v>110</v>
      </c>
      <c r="C15" s="150"/>
      <c r="D15" s="151"/>
      <c r="E15" s="146">
        <f>PRODUCT(E11+Q11)</f>
        <v>14</v>
      </c>
      <c r="F15" s="146">
        <f>PRODUCT(F11+R11)</f>
        <v>3</v>
      </c>
      <c r="G15" s="146">
        <f>PRODUCT(G11+S11)</f>
        <v>4</v>
      </c>
      <c r="H15" s="146">
        <f>PRODUCT(H11+T11)</f>
        <v>11</v>
      </c>
      <c r="I15" s="146">
        <f>PRODUCT(I11+U11)</f>
        <v>62</v>
      </c>
      <c r="J15" s="147">
        <f>PRODUCT(I15/K15)</f>
        <v>0.5636363636363636</v>
      </c>
      <c r="K15" s="35">
        <f>PRODUCT(K11+W11)</f>
        <v>110</v>
      </c>
      <c r="L15" s="148">
        <f>PRODUCT((F15+G15)/E15)</f>
        <v>0.5</v>
      </c>
      <c r="M15" s="148">
        <f>PRODUCT(H15/E15)</f>
        <v>0.7857142857142857</v>
      </c>
      <c r="N15" s="148">
        <f>PRODUCT((F15+G15+H15)/E15)</f>
        <v>1.2857142857142858</v>
      </c>
      <c r="O15" s="148">
        <f>PRODUCT(I15/E15)</f>
        <v>4.4285714285714288</v>
      </c>
      <c r="Q15" s="38"/>
      <c r="R15" s="38"/>
      <c r="S15" s="38"/>
      <c r="T15" s="86" t="s">
        <v>126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6" t="s">
        <v>113</v>
      </c>
      <c r="C16" s="63"/>
      <c r="D16" s="152"/>
      <c r="E16" s="146">
        <f>PRODUCT(AA11+AM11)</f>
        <v>10</v>
      </c>
      <c r="F16" s="146">
        <f>PRODUCT(AB11+AN11)</f>
        <v>0</v>
      </c>
      <c r="G16" s="146">
        <f>PRODUCT(AC11+AO11)</f>
        <v>3</v>
      </c>
      <c r="H16" s="146">
        <f>PRODUCT(AD11+AP11)</f>
        <v>9</v>
      </c>
      <c r="I16" s="146">
        <f>PRODUCT(AE11+AQ11)</f>
        <v>29</v>
      </c>
      <c r="J16" s="147">
        <f>PRODUCT(I16/K16)</f>
        <v>0.46031746031746029</v>
      </c>
      <c r="K16" s="24">
        <f>PRODUCT(AG11+AS11)</f>
        <v>63</v>
      </c>
      <c r="L16" s="148">
        <f>PRODUCT((F16+G16)/E16)</f>
        <v>0.3</v>
      </c>
      <c r="M16" s="148">
        <f>PRODUCT(H16/E16)</f>
        <v>0.9</v>
      </c>
      <c r="N16" s="148">
        <f>PRODUCT((F16+G16+H16)/E16)</f>
        <v>1.2</v>
      </c>
      <c r="O16" s="148">
        <f>PRODUCT(I16/E16)</f>
        <v>2.9</v>
      </c>
      <c r="Q16" s="38"/>
      <c r="R16" s="38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2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53" t="s">
        <v>115</v>
      </c>
      <c r="C17" s="154"/>
      <c r="D17" s="155"/>
      <c r="E17" s="146">
        <f>SUM(E14:E16)</f>
        <v>182</v>
      </c>
      <c r="F17" s="146">
        <f t="shared" ref="F17:I17" si="0">SUM(F14:F16)</f>
        <v>3</v>
      </c>
      <c r="G17" s="146">
        <f t="shared" si="0"/>
        <v>31</v>
      </c>
      <c r="H17" s="146">
        <f t="shared" si="0"/>
        <v>44</v>
      </c>
      <c r="I17" s="146">
        <f t="shared" si="0"/>
        <v>306</v>
      </c>
      <c r="J17" s="147">
        <f>PRODUCT(I17/K17)</f>
        <v>0.40070222900148211</v>
      </c>
      <c r="K17" s="35">
        <f>SUM(K14:K16)</f>
        <v>763.65934065934073</v>
      </c>
      <c r="L17" s="148">
        <f>PRODUCT((F17+G17)/E17)</f>
        <v>0.18681318681318682</v>
      </c>
      <c r="M17" s="148">
        <f>PRODUCT(H17/E17)</f>
        <v>0.24175824175824176</v>
      </c>
      <c r="N17" s="148">
        <f>PRODUCT((F17+G17+H17)/E17)</f>
        <v>0.42857142857142855</v>
      </c>
      <c r="O17" s="148">
        <f>PRODUCT(I17/E17)</f>
        <v>1.6813186813186813</v>
      </c>
      <c r="Q17" s="24"/>
      <c r="R17" s="24"/>
      <c r="S17" s="24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4"/>
      <c r="F18" s="24"/>
      <c r="G18" s="24"/>
      <c r="H18" s="24"/>
      <c r="I18" s="24"/>
      <c r="J18" s="35"/>
      <c r="K18" s="35"/>
      <c r="L18" s="24"/>
      <c r="M18" s="24"/>
      <c r="N18" s="24"/>
      <c r="O18" s="24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24"/>
      <c r="AL182" s="24"/>
    </row>
    <row r="183" spans="12:38" x14ac:dyDescent="0.25">
      <c r="R183" s="32"/>
      <c r="S183" s="32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2"/>
      <c r="S184" s="32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R185" s="32"/>
      <c r="S185" s="32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38" x14ac:dyDescent="0.25">
      <c r="L186"/>
      <c r="M186"/>
      <c r="N186"/>
      <c r="O186"/>
      <c r="P186"/>
      <c r="R186" s="32"/>
      <c r="S186" s="32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</sheetData>
  <sortState ref="B9:L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61" customWidth="1"/>
    <col min="2" max="2" width="27.28515625" style="59" customWidth="1"/>
    <col min="3" max="3" width="25" style="58" customWidth="1"/>
    <col min="4" max="4" width="10.5703125" style="88" customWidth="1"/>
    <col min="5" max="5" width="9.85546875" style="88" customWidth="1"/>
    <col min="6" max="6" width="0.7109375" style="32" customWidth="1"/>
    <col min="7" max="11" width="5.28515625" style="58" customWidth="1"/>
    <col min="12" max="12" width="6.42578125" style="58" customWidth="1"/>
    <col min="13" max="16" width="5.28515625" style="58" customWidth="1"/>
    <col min="17" max="21" width="6.7109375" style="118" customWidth="1"/>
    <col min="22" max="22" width="9" style="58" customWidth="1"/>
    <col min="23" max="23" width="19.7109375" style="88" customWidth="1"/>
    <col min="24" max="24" width="9.7109375" style="58" customWidth="1"/>
    <col min="25" max="30" width="9.140625" style="4"/>
  </cols>
  <sheetData>
    <row r="1" spans="1:30" ht="18.75" x14ac:dyDescent="0.3">
      <c r="A1" s="65"/>
      <c r="B1" s="66" t="s">
        <v>46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13"/>
      <c r="R1" s="113"/>
      <c r="S1" s="113"/>
      <c r="T1" s="113"/>
      <c r="U1" s="113"/>
      <c r="V1" s="67"/>
      <c r="W1" s="68"/>
      <c r="X1" s="69"/>
      <c r="Y1" s="1"/>
      <c r="Z1" s="1"/>
      <c r="AA1" s="1"/>
      <c r="AB1" s="1"/>
      <c r="AC1" s="1"/>
      <c r="AD1" s="1"/>
    </row>
    <row r="2" spans="1:30" x14ac:dyDescent="0.25">
      <c r="A2" s="65"/>
      <c r="B2" s="11" t="s">
        <v>42</v>
      </c>
      <c r="C2" s="9" t="s">
        <v>44</v>
      </c>
      <c r="D2" s="70"/>
      <c r="E2" s="7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4"/>
      <c r="R2" s="114"/>
      <c r="S2" s="114"/>
      <c r="T2" s="114"/>
      <c r="U2" s="114"/>
      <c r="V2" s="12"/>
      <c r="W2" s="70"/>
      <c r="X2" s="29"/>
      <c r="Y2" s="1"/>
      <c r="Z2" s="1"/>
      <c r="AA2" s="1"/>
      <c r="AB2" s="1"/>
      <c r="AC2" s="1"/>
      <c r="AD2" s="1"/>
    </row>
    <row r="3" spans="1:30" x14ac:dyDescent="0.25">
      <c r="A3" s="65"/>
      <c r="B3" s="71" t="s">
        <v>47</v>
      </c>
      <c r="C3" s="23" t="s">
        <v>48</v>
      </c>
      <c r="D3" s="72" t="s">
        <v>49</v>
      </c>
      <c r="E3" s="73" t="s">
        <v>1</v>
      </c>
      <c r="F3" s="24"/>
      <c r="G3" s="74" t="s">
        <v>50</v>
      </c>
      <c r="H3" s="75" t="s">
        <v>51</v>
      </c>
      <c r="I3" s="75" t="s">
        <v>31</v>
      </c>
      <c r="J3" s="18" t="s">
        <v>52</v>
      </c>
      <c r="K3" s="76" t="s">
        <v>53</v>
      </c>
      <c r="L3" s="76" t="s">
        <v>54</v>
      </c>
      <c r="M3" s="74" t="s">
        <v>55</v>
      </c>
      <c r="N3" s="74" t="s">
        <v>30</v>
      </c>
      <c r="O3" s="75" t="s">
        <v>56</v>
      </c>
      <c r="P3" s="74" t="s">
        <v>51</v>
      </c>
      <c r="Q3" s="115" t="s">
        <v>16</v>
      </c>
      <c r="R3" s="115">
        <v>1</v>
      </c>
      <c r="S3" s="115">
        <v>2</v>
      </c>
      <c r="T3" s="115">
        <v>3</v>
      </c>
      <c r="U3" s="115" t="s">
        <v>57</v>
      </c>
      <c r="V3" s="18" t="s">
        <v>21</v>
      </c>
      <c r="W3" s="17" t="s">
        <v>58</v>
      </c>
      <c r="X3" s="17" t="s">
        <v>59</v>
      </c>
      <c r="Y3" s="1"/>
      <c r="Z3" s="1"/>
      <c r="AA3" s="1"/>
      <c r="AB3" s="1"/>
      <c r="AC3" s="1"/>
      <c r="AD3" s="1"/>
    </row>
    <row r="4" spans="1:30" x14ac:dyDescent="0.25">
      <c r="A4" s="65"/>
      <c r="B4" s="77" t="s">
        <v>61</v>
      </c>
      <c r="C4" s="78" t="s">
        <v>62</v>
      </c>
      <c r="D4" s="79" t="s">
        <v>60</v>
      </c>
      <c r="E4" s="80" t="s">
        <v>33</v>
      </c>
      <c r="F4" s="81"/>
      <c r="G4" s="82"/>
      <c r="H4" s="83"/>
      <c r="I4" s="82">
        <v>1</v>
      </c>
      <c r="J4" s="84" t="s">
        <v>64</v>
      </c>
      <c r="K4" s="84">
        <v>6</v>
      </c>
      <c r="L4" s="84"/>
      <c r="M4" s="84">
        <v>1</v>
      </c>
      <c r="N4" s="82"/>
      <c r="O4" s="82"/>
      <c r="P4" s="82"/>
      <c r="Q4" s="116" t="s">
        <v>89</v>
      </c>
      <c r="R4" s="116" t="s">
        <v>79</v>
      </c>
      <c r="S4" s="116" t="s">
        <v>83</v>
      </c>
      <c r="T4" s="116"/>
      <c r="U4" s="116"/>
      <c r="V4" s="85">
        <v>0.75</v>
      </c>
      <c r="W4" s="77" t="s">
        <v>63</v>
      </c>
      <c r="X4" s="82">
        <v>612</v>
      </c>
      <c r="Y4" s="1"/>
      <c r="Z4" s="1"/>
      <c r="AA4" s="1"/>
      <c r="AB4" s="1"/>
      <c r="AC4" s="1"/>
      <c r="AD4" s="1"/>
    </row>
    <row r="5" spans="1:30" x14ac:dyDescent="0.25">
      <c r="A5" s="60"/>
      <c r="B5" s="77" t="s">
        <v>72</v>
      </c>
      <c r="C5" s="78" t="s">
        <v>73</v>
      </c>
      <c r="D5" s="79" t="s">
        <v>60</v>
      </c>
      <c r="E5" s="80" t="s">
        <v>33</v>
      </c>
      <c r="F5" s="89"/>
      <c r="G5" s="82"/>
      <c r="H5" s="83"/>
      <c r="I5" s="82">
        <v>1</v>
      </c>
      <c r="J5" s="84" t="s">
        <v>74</v>
      </c>
      <c r="K5" s="84">
        <v>5</v>
      </c>
      <c r="L5" s="84"/>
      <c r="M5" s="84">
        <v>1</v>
      </c>
      <c r="N5" s="82"/>
      <c r="O5" s="83"/>
      <c r="P5" s="82"/>
      <c r="Q5" s="117" t="s">
        <v>82</v>
      </c>
      <c r="R5" s="117"/>
      <c r="S5" s="117" t="s">
        <v>79</v>
      </c>
      <c r="T5" s="117"/>
      <c r="U5" s="117" t="s">
        <v>80</v>
      </c>
      <c r="V5" s="85">
        <v>0.66700000000000004</v>
      </c>
      <c r="W5" s="77" t="s">
        <v>75</v>
      </c>
      <c r="X5" s="82">
        <v>1829</v>
      </c>
      <c r="Y5" s="1"/>
      <c r="Z5" s="1"/>
      <c r="AA5" s="1"/>
      <c r="AB5" s="1"/>
      <c r="AC5" s="1"/>
      <c r="AD5" s="1"/>
    </row>
    <row r="6" spans="1:30" x14ac:dyDescent="0.25">
      <c r="A6" s="60"/>
      <c r="B6" s="90" t="s">
        <v>76</v>
      </c>
      <c r="C6" s="91" t="s">
        <v>77</v>
      </c>
      <c r="D6" s="92" t="s">
        <v>60</v>
      </c>
      <c r="E6" s="93" t="s">
        <v>33</v>
      </c>
      <c r="F6" s="62"/>
      <c r="G6" s="94">
        <v>1</v>
      </c>
      <c r="H6" s="95"/>
      <c r="I6" s="94"/>
      <c r="J6" s="96" t="s">
        <v>64</v>
      </c>
      <c r="K6" s="96">
        <v>3</v>
      </c>
      <c r="L6" s="96" t="s">
        <v>86</v>
      </c>
      <c r="M6" s="96">
        <v>1</v>
      </c>
      <c r="N6" s="94">
        <v>1</v>
      </c>
      <c r="O6" s="95">
        <v>2</v>
      </c>
      <c r="P6" s="95">
        <v>2</v>
      </c>
      <c r="Q6" s="97" t="s">
        <v>87</v>
      </c>
      <c r="R6" s="97" t="s">
        <v>83</v>
      </c>
      <c r="S6" s="97" t="s">
        <v>88</v>
      </c>
      <c r="T6" s="97" t="s">
        <v>78</v>
      </c>
      <c r="U6" s="97"/>
      <c r="V6" s="98">
        <v>0.5</v>
      </c>
      <c r="W6" s="90" t="s">
        <v>106</v>
      </c>
      <c r="X6" s="94">
        <v>2150</v>
      </c>
      <c r="Y6" s="1"/>
      <c r="Z6" s="1"/>
      <c r="AA6" s="1"/>
      <c r="AB6" s="1"/>
      <c r="AC6" s="1"/>
      <c r="AD6" s="1"/>
    </row>
    <row r="7" spans="1:30" x14ac:dyDescent="0.25">
      <c r="A7" s="60"/>
      <c r="B7" s="23" t="s">
        <v>7</v>
      </c>
      <c r="C7" s="18"/>
      <c r="D7" s="17"/>
      <c r="E7" s="99"/>
      <c r="F7" s="89"/>
      <c r="G7" s="19">
        <v>1</v>
      </c>
      <c r="H7" s="19"/>
      <c r="I7" s="19">
        <v>2</v>
      </c>
      <c r="J7" s="18"/>
      <c r="K7" s="18"/>
      <c r="L7" s="18"/>
      <c r="M7" s="19">
        <v>3</v>
      </c>
      <c r="N7" s="19">
        <v>1</v>
      </c>
      <c r="O7" s="19">
        <v>2</v>
      </c>
      <c r="P7" s="19">
        <v>2</v>
      </c>
      <c r="Q7" s="100" t="s">
        <v>81</v>
      </c>
      <c r="R7" s="100" t="s">
        <v>82</v>
      </c>
      <c r="S7" s="100" t="s">
        <v>83</v>
      </c>
      <c r="T7" s="100" t="s">
        <v>84</v>
      </c>
      <c r="U7" s="100" t="s">
        <v>85</v>
      </c>
      <c r="V7" s="101">
        <v>0.33300000000000002</v>
      </c>
      <c r="W7" s="102"/>
      <c r="X7" s="100"/>
      <c r="Y7" s="1"/>
      <c r="Z7" s="1"/>
      <c r="AA7" s="1"/>
      <c r="AB7" s="1"/>
      <c r="AC7" s="1"/>
      <c r="AD7" s="1"/>
    </row>
    <row r="8" spans="1:30" x14ac:dyDescent="0.25">
      <c r="A8" s="60"/>
      <c r="B8" s="103"/>
      <c r="C8" s="104"/>
      <c r="D8" s="105"/>
      <c r="E8" s="106"/>
      <c r="F8" s="107"/>
      <c r="G8" s="104"/>
      <c r="H8" s="104"/>
      <c r="I8" s="104"/>
      <c r="J8" s="108"/>
      <c r="K8" s="108"/>
      <c r="L8" s="108"/>
      <c r="M8" s="104"/>
      <c r="N8" s="104"/>
      <c r="O8" s="104"/>
      <c r="P8" s="104"/>
      <c r="Q8" s="109"/>
      <c r="R8" s="109"/>
      <c r="S8" s="109"/>
      <c r="T8" s="109"/>
      <c r="U8" s="109"/>
      <c r="V8" s="104"/>
      <c r="W8" s="105"/>
      <c r="X8" s="110"/>
      <c r="Y8" s="1"/>
      <c r="Z8" s="1"/>
      <c r="AA8" s="1"/>
      <c r="AB8" s="1"/>
      <c r="AC8" s="1"/>
      <c r="AD8" s="1"/>
    </row>
    <row r="9" spans="1:30" x14ac:dyDescent="0.25">
      <c r="A9" s="60"/>
      <c r="B9" s="86"/>
      <c r="C9" s="35"/>
      <c r="D9" s="86"/>
      <c r="E9" s="87"/>
      <c r="F9" s="111"/>
      <c r="G9" s="35"/>
      <c r="H9" s="38"/>
      <c r="I9" s="35"/>
      <c r="J9" s="24"/>
      <c r="K9" s="24"/>
      <c r="L9" s="24"/>
      <c r="M9" s="35"/>
      <c r="N9" s="35"/>
      <c r="O9" s="35"/>
      <c r="P9" s="35"/>
      <c r="Q9" s="112"/>
      <c r="R9" s="112"/>
      <c r="S9" s="112"/>
      <c r="T9" s="112"/>
      <c r="U9" s="112"/>
      <c r="V9" s="35"/>
      <c r="W9" s="86"/>
      <c r="X9" s="35"/>
      <c r="Y9" s="1"/>
      <c r="Z9" s="1"/>
      <c r="AA9" s="1"/>
      <c r="AB9" s="1"/>
      <c r="AC9" s="1"/>
      <c r="AD9" s="1"/>
    </row>
    <row r="10" spans="1:30" x14ac:dyDescent="0.25">
      <c r="A10" s="60"/>
      <c r="B10" s="86"/>
      <c r="C10" s="35"/>
      <c r="D10" s="86"/>
      <c r="E10" s="87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112"/>
      <c r="R10" s="112"/>
      <c r="S10" s="112"/>
      <c r="T10" s="112"/>
      <c r="U10" s="112"/>
      <c r="V10" s="35"/>
      <c r="W10" s="86"/>
      <c r="X10" s="35"/>
      <c r="Y10" s="1"/>
      <c r="Z10" s="1"/>
      <c r="AA10" s="1"/>
      <c r="AB10" s="1"/>
      <c r="AC10" s="1"/>
      <c r="AD10" s="1"/>
    </row>
    <row r="11" spans="1:30" x14ac:dyDescent="0.25">
      <c r="A11" s="60"/>
      <c r="B11" s="86"/>
      <c r="C11" s="35"/>
      <c r="D11" s="86"/>
      <c r="E11" s="87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112"/>
      <c r="R11" s="112"/>
      <c r="S11" s="112"/>
      <c r="T11" s="112"/>
      <c r="U11" s="112"/>
      <c r="V11" s="35"/>
      <c r="W11" s="86"/>
      <c r="X11" s="35"/>
      <c r="Y11" s="1"/>
      <c r="Z11" s="1"/>
      <c r="AA11" s="1"/>
      <c r="AB11" s="1"/>
      <c r="AC11" s="1"/>
      <c r="AD11" s="1"/>
    </row>
    <row r="12" spans="1:30" x14ac:dyDescent="0.25">
      <c r="A12" s="60"/>
      <c r="B12" s="86"/>
      <c r="C12" s="35"/>
      <c r="D12" s="86"/>
      <c r="E12" s="87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112"/>
      <c r="R12" s="112"/>
      <c r="S12" s="112"/>
      <c r="T12" s="112"/>
      <c r="U12" s="112"/>
      <c r="V12" s="35"/>
      <c r="W12" s="86"/>
      <c r="X12" s="35"/>
      <c r="Y12" s="1"/>
      <c r="Z12" s="1"/>
      <c r="AA12" s="1"/>
      <c r="AB12" s="1"/>
      <c r="AC12" s="1"/>
      <c r="AD12" s="1"/>
    </row>
    <row r="13" spans="1:30" x14ac:dyDescent="0.25">
      <c r="A13" s="60"/>
      <c r="B13" s="86"/>
      <c r="C13" s="35"/>
      <c r="D13" s="86"/>
      <c r="E13" s="87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112"/>
      <c r="R13" s="112"/>
      <c r="S13" s="112"/>
      <c r="T13" s="112"/>
      <c r="U13" s="112"/>
      <c r="V13" s="35"/>
      <c r="W13" s="86"/>
      <c r="X13" s="35"/>
      <c r="Y13" s="1"/>
      <c r="Z13" s="1"/>
      <c r="AA13" s="1"/>
      <c r="AB13" s="1"/>
      <c r="AC13" s="1"/>
      <c r="AD13" s="1"/>
    </row>
    <row r="14" spans="1:30" x14ac:dyDescent="0.25">
      <c r="A14" s="60"/>
      <c r="B14" s="86"/>
      <c r="C14" s="35"/>
      <c r="D14" s="86"/>
      <c r="E14" s="87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112"/>
      <c r="R14" s="112"/>
      <c r="S14" s="112"/>
      <c r="T14" s="112"/>
      <c r="U14" s="112"/>
      <c r="V14" s="35"/>
      <c r="W14" s="86"/>
      <c r="X14" s="35"/>
      <c r="Y14" s="1"/>
      <c r="Z14" s="1"/>
      <c r="AA14" s="1"/>
      <c r="AB14" s="1"/>
      <c r="AC14" s="1"/>
      <c r="AD14" s="1"/>
    </row>
    <row r="15" spans="1:30" x14ac:dyDescent="0.25">
      <c r="A15" s="60"/>
      <c r="B15" s="86"/>
      <c r="C15" s="35"/>
      <c r="D15" s="86"/>
      <c r="E15" s="87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112"/>
      <c r="R15" s="112"/>
      <c r="S15" s="112"/>
      <c r="T15" s="112"/>
      <c r="U15" s="112"/>
      <c r="V15" s="35"/>
      <c r="W15" s="86"/>
      <c r="X15" s="35"/>
      <c r="Y15" s="1"/>
      <c r="Z15" s="1"/>
      <c r="AA15" s="1"/>
      <c r="AB15" s="1"/>
      <c r="AC15" s="1"/>
      <c r="AD15" s="1"/>
    </row>
    <row r="16" spans="1:30" x14ac:dyDescent="0.25">
      <c r="A16" s="60"/>
      <c r="B16" s="86"/>
      <c r="C16" s="35"/>
      <c r="D16" s="86"/>
      <c r="E16" s="87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12"/>
      <c r="R16" s="112"/>
      <c r="S16" s="112"/>
      <c r="T16" s="112"/>
      <c r="U16" s="112"/>
      <c r="V16" s="35"/>
      <c r="W16" s="86"/>
      <c r="X16" s="35"/>
      <c r="Y16" s="1"/>
      <c r="Z16" s="1"/>
      <c r="AA16" s="1"/>
      <c r="AB16" s="1"/>
      <c r="AC16" s="1"/>
      <c r="AD16" s="1"/>
    </row>
    <row r="17" spans="1:30" x14ac:dyDescent="0.25">
      <c r="A17" s="60"/>
      <c r="B17" s="86"/>
      <c r="C17" s="35"/>
      <c r="D17" s="86"/>
      <c r="E17" s="87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12"/>
      <c r="R17" s="112"/>
      <c r="S17" s="112"/>
      <c r="T17" s="112"/>
      <c r="U17" s="112"/>
      <c r="V17" s="35"/>
      <c r="W17" s="86"/>
      <c r="X17" s="35"/>
      <c r="Y17" s="1"/>
      <c r="Z17" s="1"/>
      <c r="AA17" s="1"/>
      <c r="AB17" s="1"/>
      <c r="AC17" s="1"/>
      <c r="AD17" s="1"/>
    </row>
    <row r="18" spans="1:30" x14ac:dyDescent="0.25">
      <c r="A18" s="60"/>
      <c r="B18" s="86"/>
      <c r="C18" s="35"/>
      <c r="D18" s="86"/>
      <c r="E18" s="87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12"/>
      <c r="R18" s="112"/>
      <c r="S18" s="112"/>
      <c r="T18" s="112"/>
      <c r="U18" s="112"/>
      <c r="V18" s="35"/>
      <c r="W18" s="86"/>
      <c r="X18" s="35"/>
      <c r="Y18" s="1"/>
      <c r="Z18" s="1"/>
      <c r="AA18" s="1"/>
      <c r="AB18" s="1"/>
      <c r="AC18" s="1"/>
      <c r="AD18" s="1"/>
    </row>
    <row r="19" spans="1:30" x14ac:dyDescent="0.25">
      <c r="A19" s="60"/>
      <c r="B19" s="86"/>
      <c r="C19" s="35"/>
      <c r="D19" s="86"/>
      <c r="E19" s="87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12"/>
      <c r="R19" s="112"/>
      <c r="S19" s="112"/>
      <c r="T19" s="112"/>
      <c r="U19" s="112"/>
      <c r="V19" s="35"/>
      <c r="W19" s="86"/>
      <c r="X19" s="35"/>
      <c r="Y19" s="1"/>
      <c r="Z19" s="1"/>
      <c r="AA19" s="1"/>
      <c r="AB19" s="1"/>
      <c r="AC19" s="1"/>
      <c r="AD19" s="1"/>
    </row>
    <row r="20" spans="1:30" x14ac:dyDescent="0.25">
      <c r="A20" s="60"/>
      <c r="B20" s="86"/>
      <c r="C20" s="35"/>
      <c r="D20" s="86"/>
      <c r="E20" s="87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12"/>
      <c r="R20" s="112"/>
      <c r="S20" s="112"/>
      <c r="T20" s="112"/>
      <c r="U20" s="112"/>
      <c r="V20" s="35"/>
      <c r="W20" s="86"/>
      <c r="X20" s="35"/>
      <c r="Y20" s="1"/>
      <c r="Z20" s="1"/>
      <c r="AA20" s="1"/>
      <c r="AB20" s="1"/>
      <c r="AC20" s="1"/>
      <c r="AD20" s="1"/>
    </row>
    <row r="21" spans="1:30" x14ac:dyDescent="0.25">
      <c r="A21" s="60"/>
      <c r="B21" s="86"/>
      <c r="C21" s="35"/>
      <c r="D21" s="86"/>
      <c r="E21" s="87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12"/>
      <c r="R21" s="112"/>
      <c r="S21" s="112"/>
      <c r="T21" s="112"/>
      <c r="U21" s="112"/>
      <c r="V21" s="35"/>
      <c r="W21" s="86"/>
      <c r="X21" s="35"/>
      <c r="Y21" s="1"/>
      <c r="Z21" s="1"/>
      <c r="AA21" s="1"/>
      <c r="AB21" s="1"/>
      <c r="AC21" s="1"/>
      <c r="AD21" s="1"/>
    </row>
    <row r="22" spans="1:30" x14ac:dyDescent="0.25">
      <c r="A22" s="60"/>
      <c r="B22" s="86"/>
      <c r="C22" s="35"/>
      <c r="D22" s="86"/>
      <c r="E22" s="87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12"/>
      <c r="R22" s="112"/>
      <c r="S22" s="112"/>
      <c r="T22" s="112"/>
      <c r="U22" s="112"/>
      <c r="V22" s="35"/>
      <c r="W22" s="86"/>
      <c r="X22" s="35"/>
      <c r="Y22" s="1"/>
      <c r="Z22" s="1"/>
      <c r="AA22" s="1"/>
      <c r="AB22" s="1"/>
      <c r="AC22" s="1"/>
      <c r="AD22" s="1"/>
    </row>
    <row r="23" spans="1:30" x14ac:dyDescent="0.25">
      <c r="A23" s="60"/>
      <c r="B23" s="86"/>
      <c r="C23" s="35"/>
      <c r="D23" s="86"/>
      <c r="E23" s="87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12"/>
      <c r="R23" s="112"/>
      <c r="S23" s="112"/>
      <c r="T23" s="112"/>
      <c r="U23" s="112"/>
      <c r="V23" s="35"/>
      <c r="W23" s="86"/>
      <c r="X23" s="35"/>
      <c r="Y23" s="1"/>
      <c r="Z23" s="1"/>
      <c r="AA23" s="1"/>
      <c r="AB23" s="1"/>
      <c r="AC23" s="1"/>
      <c r="AD23" s="1"/>
    </row>
    <row r="24" spans="1:30" x14ac:dyDescent="0.25">
      <c r="A24" s="60"/>
      <c r="B24" s="86"/>
      <c r="C24" s="35"/>
      <c r="D24" s="86"/>
      <c r="E24" s="87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12"/>
      <c r="R24" s="112"/>
      <c r="S24" s="112"/>
      <c r="T24" s="112"/>
      <c r="U24" s="112"/>
      <c r="V24" s="35"/>
      <c r="W24" s="86"/>
      <c r="X24" s="35"/>
      <c r="Y24" s="1"/>
      <c r="Z24" s="1"/>
      <c r="AA24" s="1"/>
      <c r="AB24" s="1"/>
      <c r="AC24" s="1"/>
      <c r="AD24" s="1"/>
    </row>
    <row r="25" spans="1:30" x14ac:dyDescent="0.25">
      <c r="A25" s="60"/>
      <c r="B25" s="86"/>
      <c r="C25" s="35"/>
      <c r="D25" s="86"/>
      <c r="E25" s="87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12"/>
      <c r="R25" s="112"/>
      <c r="S25" s="112"/>
      <c r="T25" s="112"/>
      <c r="U25" s="112"/>
      <c r="V25" s="35"/>
      <c r="W25" s="86"/>
      <c r="X25" s="35"/>
      <c r="Y25" s="1"/>
      <c r="Z25" s="1"/>
      <c r="AA25" s="1"/>
      <c r="AB25" s="1"/>
      <c r="AC25" s="1"/>
      <c r="AD25" s="1"/>
    </row>
    <row r="26" spans="1:30" x14ac:dyDescent="0.25">
      <c r="A26" s="60"/>
      <c r="B26" s="86"/>
      <c r="C26" s="35"/>
      <c r="D26" s="86"/>
      <c r="E26" s="87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12"/>
      <c r="R26" s="112"/>
      <c r="S26" s="112"/>
      <c r="T26" s="112"/>
      <c r="U26" s="112"/>
      <c r="V26" s="35"/>
      <c r="W26" s="86"/>
      <c r="X26" s="35"/>
      <c r="Y26" s="1"/>
      <c r="Z26" s="1"/>
      <c r="AA26" s="1"/>
      <c r="AB26" s="1"/>
      <c r="AC26" s="1"/>
      <c r="AD26" s="1"/>
    </row>
    <row r="27" spans="1:30" x14ac:dyDescent="0.25">
      <c r="A27" s="60"/>
      <c r="B27" s="86"/>
      <c r="C27" s="35"/>
      <c r="D27" s="86"/>
      <c r="E27" s="87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12"/>
      <c r="R27" s="112"/>
      <c r="S27" s="112"/>
      <c r="T27" s="112"/>
      <c r="U27" s="112"/>
      <c r="V27" s="35"/>
      <c r="W27" s="86"/>
      <c r="X27" s="35"/>
      <c r="Y27" s="1"/>
      <c r="Z27" s="1"/>
      <c r="AA27" s="1"/>
      <c r="AB27" s="1"/>
      <c r="AC27" s="1"/>
      <c r="AD27" s="1"/>
    </row>
    <row r="28" spans="1:30" x14ac:dyDescent="0.25">
      <c r="A28" s="60"/>
      <c r="B28" s="86"/>
      <c r="C28" s="35"/>
      <c r="D28" s="86"/>
      <c r="E28" s="87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12"/>
      <c r="R28" s="112"/>
      <c r="S28" s="112"/>
      <c r="T28" s="112"/>
      <c r="U28" s="112"/>
      <c r="V28" s="35"/>
      <c r="W28" s="86"/>
      <c r="X28" s="35"/>
      <c r="Y28" s="1"/>
      <c r="Z28" s="1"/>
      <c r="AA28" s="1"/>
      <c r="AB28" s="1"/>
      <c r="AC28" s="1"/>
      <c r="AD28" s="1"/>
    </row>
    <row r="29" spans="1:30" x14ac:dyDescent="0.25">
      <c r="A29" s="60"/>
      <c r="B29" s="86"/>
      <c r="C29" s="35"/>
      <c r="D29" s="86"/>
      <c r="E29" s="87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12"/>
      <c r="R29" s="112"/>
      <c r="S29" s="112"/>
      <c r="T29" s="112"/>
      <c r="U29" s="112"/>
      <c r="V29" s="35"/>
      <c r="W29" s="86"/>
      <c r="X29" s="35"/>
      <c r="Y29" s="1"/>
      <c r="Z29" s="1"/>
      <c r="AA29" s="1"/>
      <c r="AB29" s="1"/>
      <c r="AC29" s="1"/>
      <c r="AD29" s="1"/>
    </row>
    <row r="30" spans="1:30" x14ac:dyDescent="0.25">
      <c r="A30" s="60"/>
      <c r="B30" s="86"/>
      <c r="C30" s="35"/>
      <c r="D30" s="86"/>
      <c r="E30" s="87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12"/>
      <c r="R30" s="112"/>
      <c r="S30" s="112"/>
      <c r="T30" s="112"/>
      <c r="U30" s="112"/>
      <c r="V30" s="35"/>
      <c r="W30" s="86"/>
      <c r="X30" s="35"/>
      <c r="Y30" s="1"/>
      <c r="Z30" s="1"/>
      <c r="AA30" s="1"/>
      <c r="AB30" s="1"/>
      <c r="AC30" s="1"/>
      <c r="AD30" s="1"/>
    </row>
    <row r="31" spans="1:30" x14ac:dyDescent="0.25">
      <c r="A31" s="60"/>
      <c r="B31" s="86"/>
      <c r="C31" s="35"/>
      <c r="D31" s="86"/>
      <c r="E31" s="87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12"/>
      <c r="R31" s="112"/>
      <c r="S31" s="112"/>
      <c r="T31" s="112"/>
      <c r="U31" s="112"/>
      <c r="V31" s="35"/>
      <c r="W31" s="86"/>
      <c r="X31" s="35"/>
      <c r="Y31" s="1"/>
      <c r="Z31" s="1"/>
      <c r="AA31" s="1"/>
      <c r="AB31" s="1"/>
      <c r="AC31" s="1"/>
      <c r="AD31" s="1"/>
    </row>
    <row r="32" spans="1:30" x14ac:dyDescent="0.25">
      <c r="A32" s="60"/>
      <c r="B32" s="86"/>
      <c r="C32" s="35"/>
      <c r="D32" s="86"/>
      <c r="E32" s="87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12"/>
      <c r="R32" s="112"/>
      <c r="S32" s="112"/>
      <c r="T32" s="112"/>
      <c r="U32" s="112"/>
      <c r="V32" s="35"/>
      <c r="W32" s="86"/>
      <c r="X32" s="35"/>
      <c r="Y32" s="1"/>
      <c r="Z32" s="1"/>
      <c r="AA32" s="1"/>
      <c r="AB32" s="1"/>
      <c r="AC32" s="1"/>
      <c r="AD32" s="1"/>
    </row>
    <row r="33" spans="1:30" x14ac:dyDescent="0.25">
      <c r="A33" s="60"/>
      <c r="B33" s="86"/>
      <c r="C33" s="35"/>
      <c r="D33" s="86"/>
      <c r="E33" s="87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12"/>
      <c r="R33" s="112"/>
      <c r="S33" s="112"/>
      <c r="T33" s="112"/>
      <c r="U33" s="112"/>
      <c r="V33" s="35"/>
      <c r="W33" s="86"/>
      <c r="X33" s="35"/>
      <c r="Y33" s="1"/>
      <c r="Z33" s="1"/>
      <c r="AA33" s="1"/>
      <c r="AB33" s="1"/>
      <c r="AC33" s="1"/>
      <c r="AD33" s="1"/>
    </row>
    <row r="34" spans="1:30" x14ac:dyDescent="0.25">
      <c r="A34" s="60"/>
      <c r="B34" s="86"/>
      <c r="C34" s="35"/>
      <c r="D34" s="86"/>
      <c r="E34" s="87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12"/>
      <c r="R34" s="112"/>
      <c r="S34" s="112"/>
      <c r="T34" s="112"/>
      <c r="U34" s="112"/>
      <c r="V34" s="35"/>
      <c r="W34" s="86"/>
      <c r="X34" s="35"/>
      <c r="Y34" s="1"/>
      <c r="Z34" s="1"/>
      <c r="AA34" s="1"/>
      <c r="AB34" s="1"/>
      <c r="AC34" s="1"/>
      <c r="AD34" s="1"/>
    </row>
    <row r="35" spans="1:30" x14ac:dyDescent="0.25">
      <c r="A35" s="60"/>
      <c r="B35" s="86"/>
      <c r="C35" s="35"/>
      <c r="D35" s="86"/>
      <c r="E35" s="87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12"/>
      <c r="R35" s="112"/>
      <c r="S35" s="112"/>
      <c r="T35" s="112"/>
      <c r="U35" s="112"/>
      <c r="V35" s="35"/>
      <c r="W35" s="86"/>
      <c r="X35" s="35"/>
      <c r="Y35" s="1"/>
      <c r="Z35" s="1"/>
      <c r="AA35" s="1"/>
      <c r="AB35" s="1"/>
      <c r="AC35" s="1"/>
      <c r="AD35" s="1"/>
    </row>
    <row r="36" spans="1:30" x14ac:dyDescent="0.25">
      <c r="A36" s="60"/>
      <c r="B36" s="86"/>
      <c r="C36" s="35"/>
      <c r="D36" s="86"/>
      <c r="E36" s="87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12"/>
      <c r="R36" s="112"/>
      <c r="S36" s="112"/>
      <c r="T36" s="112"/>
      <c r="U36" s="112"/>
      <c r="V36" s="35"/>
      <c r="W36" s="86"/>
      <c r="X36" s="35"/>
      <c r="Y36" s="1"/>
      <c r="Z36" s="1"/>
      <c r="AA36" s="1"/>
      <c r="AB36" s="1"/>
      <c r="AC36" s="1"/>
      <c r="AD36" s="1"/>
    </row>
    <row r="37" spans="1:30" x14ac:dyDescent="0.25">
      <c r="A37" s="60"/>
      <c r="B37" s="86"/>
      <c r="C37" s="35"/>
      <c r="D37" s="86"/>
      <c r="E37" s="87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12"/>
      <c r="R37" s="112"/>
      <c r="S37" s="112"/>
      <c r="T37" s="112"/>
      <c r="U37" s="112"/>
      <c r="V37" s="35"/>
      <c r="W37" s="86"/>
      <c r="X37" s="35"/>
      <c r="Y37" s="1"/>
      <c r="Z37" s="1"/>
      <c r="AA37" s="1"/>
      <c r="AB37" s="1"/>
      <c r="AC37" s="1"/>
      <c r="AD37" s="1"/>
    </row>
    <row r="38" spans="1:30" x14ac:dyDescent="0.25">
      <c r="A38" s="60"/>
      <c r="B38" s="86"/>
      <c r="C38" s="35"/>
      <c r="D38" s="86"/>
      <c r="E38" s="87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12"/>
      <c r="R38" s="112"/>
      <c r="S38" s="112"/>
      <c r="T38" s="112"/>
      <c r="U38" s="112"/>
      <c r="V38" s="35"/>
      <c r="W38" s="86"/>
      <c r="X38" s="35"/>
      <c r="Y38" s="1"/>
      <c r="Z38" s="1"/>
      <c r="AA38" s="1"/>
      <c r="AB38" s="1"/>
      <c r="AC38" s="1"/>
      <c r="AD38" s="1"/>
    </row>
    <row r="39" spans="1:30" x14ac:dyDescent="0.25">
      <c r="A39" s="60"/>
      <c r="B39" s="86"/>
      <c r="C39" s="35"/>
      <c r="D39" s="86"/>
      <c r="E39" s="87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12"/>
      <c r="R39" s="112"/>
      <c r="S39" s="112"/>
      <c r="T39" s="112"/>
      <c r="U39" s="112"/>
      <c r="V39" s="35"/>
      <c r="W39" s="86"/>
      <c r="X39" s="35"/>
      <c r="Y39" s="1"/>
      <c r="Z39" s="1"/>
      <c r="AA39" s="1"/>
      <c r="AB39" s="1"/>
      <c r="AC39" s="1"/>
      <c r="AD39" s="1"/>
    </row>
    <row r="40" spans="1:30" x14ac:dyDescent="0.25">
      <c r="A40" s="60"/>
      <c r="B40" s="86"/>
      <c r="C40" s="35"/>
      <c r="D40" s="86"/>
      <c r="E40" s="87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12"/>
      <c r="R40" s="112"/>
      <c r="S40" s="112"/>
      <c r="T40" s="112"/>
      <c r="U40" s="112"/>
      <c r="V40" s="35"/>
      <c r="W40" s="86"/>
      <c r="X40" s="35"/>
      <c r="Y40" s="1"/>
      <c r="Z40" s="1"/>
      <c r="AA40" s="1"/>
      <c r="AB40" s="1"/>
      <c r="AC40" s="1"/>
      <c r="AD40" s="1"/>
    </row>
    <row r="41" spans="1:30" x14ac:dyDescent="0.25">
      <c r="A41" s="60"/>
      <c r="B41" s="86"/>
      <c r="C41" s="35"/>
      <c r="D41" s="86"/>
      <c r="E41" s="87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12"/>
      <c r="R41" s="112"/>
      <c r="S41" s="112"/>
      <c r="T41" s="112"/>
      <c r="U41" s="112"/>
      <c r="V41" s="35"/>
      <c r="W41" s="86"/>
      <c r="X41" s="35"/>
      <c r="Y41" s="1"/>
      <c r="Z41" s="1"/>
      <c r="AA41" s="1"/>
      <c r="AB41" s="1"/>
      <c r="AC41" s="1"/>
      <c r="AD41" s="1"/>
    </row>
    <row r="42" spans="1:30" x14ac:dyDescent="0.25">
      <c r="A42" s="60"/>
      <c r="B42" s="86"/>
      <c r="C42" s="35"/>
      <c r="D42" s="86"/>
      <c r="E42" s="87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12"/>
      <c r="R42" s="112"/>
      <c r="S42" s="112"/>
      <c r="T42" s="112"/>
      <c r="U42" s="112"/>
      <c r="V42" s="35"/>
      <c r="W42" s="86"/>
      <c r="X42" s="35"/>
      <c r="Y42" s="1"/>
      <c r="Z42" s="1"/>
      <c r="AA42" s="1"/>
      <c r="AB42" s="1"/>
      <c r="AC42" s="1"/>
      <c r="AD42" s="1"/>
    </row>
    <row r="43" spans="1:30" x14ac:dyDescent="0.25">
      <c r="A43" s="60"/>
      <c r="B43" s="86"/>
      <c r="C43" s="35"/>
      <c r="D43" s="86"/>
      <c r="E43" s="87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12"/>
      <c r="R43" s="112"/>
      <c r="S43" s="112"/>
      <c r="T43" s="112"/>
      <c r="U43" s="112"/>
      <c r="V43" s="35"/>
      <c r="W43" s="86"/>
      <c r="X43" s="35"/>
      <c r="Y43" s="1"/>
      <c r="Z43" s="1"/>
      <c r="AA43" s="1"/>
      <c r="AB43" s="1"/>
      <c r="AC43" s="1"/>
      <c r="AD43" s="1"/>
    </row>
    <row r="44" spans="1:30" x14ac:dyDescent="0.25">
      <c r="A44" s="60"/>
      <c r="B44" s="86"/>
      <c r="C44" s="35"/>
      <c r="D44" s="86"/>
      <c r="E44" s="87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12"/>
      <c r="R44" s="112"/>
      <c r="S44" s="112"/>
      <c r="T44" s="112"/>
      <c r="U44" s="112"/>
      <c r="V44" s="35"/>
      <c r="W44" s="86"/>
      <c r="X44" s="35"/>
      <c r="Y44" s="1"/>
      <c r="Z44" s="1"/>
      <c r="AA44" s="1"/>
      <c r="AB44" s="1"/>
      <c r="AC44" s="1"/>
      <c r="AD44" s="1"/>
    </row>
    <row r="45" spans="1:30" x14ac:dyDescent="0.25">
      <c r="A45" s="60"/>
      <c r="B45" s="86"/>
      <c r="C45" s="35"/>
      <c r="D45" s="86"/>
      <c r="E45" s="87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12"/>
      <c r="R45" s="112"/>
      <c r="S45" s="112"/>
      <c r="T45" s="112"/>
      <c r="U45" s="112"/>
      <c r="V45" s="35"/>
      <c r="W45" s="86"/>
      <c r="X45" s="35"/>
      <c r="Y45" s="1"/>
      <c r="Z45" s="1"/>
      <c r="AA45" s="1"/>
      <c r="AB45" s="1"/>
      <c r="AC45" s="1"/>
      <c r="AD45" s="1"/>
    </row>
    <row r="46" spans="1:30" x14ac:dyDescent="0.25">
      <c r="A46" s="60"/>
      <c r="B46" s="86"/>
      <c r="C46" s="35"/>
      <c r="D46" s="86"/>
      <c r="E46" s="87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12"/>
      <c r="R46" s="112"/>
      <c r="S46" s="112"/>
      <c r="T46" s="112"/>
      <c r="U46" s="112"/>
      <c r="V46" s="35"/>
      <c r="W46" s="86"/>
      <c r="X46" s="35"/>
      <c r="Y46" s="1"/>
      <c r="Z46" s="1"/>
      <c r="AA46" s="1"/>
      <c r="AB46" s="1"/>
      <c r="AC46" s="1"/>
      <c r="AD46" s="1"/>
    </row>
    <row r="47" spans="1:30" x14ac:dyDescent="0.25">
      <c r="A47" s="60"/>
      <c r="B47" s="86"/>
      <c r="C47" s="35"/>
      <c r="D47" s="86"/>
      <c r="E47" s="87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12"/>
      <c r="R47" s="112"/>
      <c r="S47" s="112"/>
      <c r="T47" s="112"/>
      <c r="U47" s="112"/>
      <c r="V47" s="35"/>
      <c r="W47" s="86"/>
      <c r="X47" s="35"/>
      <c r="Y47" s="1"/>
      <c r="Z47" s="1"/>
      <c r="AA47" s="1"/>
      <c r="AB47" s="1"/>
      <c r="AC47" s="1"/>
      <c r="AD47" s="1"/>
    </row>
    <row r="48" spans="1:30" x14ac:dyDescent="0.25">
      <c r="A48" s="60"/>
      <c r="B48" s="86"/>
      <c r="C48" s="35"/>
      <c r="D48" s="86"/>
      <c r="E48" s="87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12"/>
      <c r="R48" s="112"/>
      <c r="S48" s="112"/>
      <c r="T48" s="112"/>
      <c r="U48" s="112"/>
      <c r="V48" s="35"/>
      <c r="W48" s="86"/>
      <c r="X48" s="35"/>
      <c r="Y48" s="1"/>
      <c r="Z48" s="1"/>
      <c r="AA48" s="1"/>
      <c r="AB48" s="1"/>
      <c r="AC48" s="1"/>
      <c r="AD48" s="1"/>
    </row>
    <row r="49" spans="1:30" x14ac:dyDescent="0.25">
      <c r="A49" s="60"/>
      <c r="B49" s="86"/>
      <c r="C49" s="35"/>
      <c r="D49" s="86"/>
      <c r="E49" s="87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12"/>
      <c r="R49" s="112"/>
      <c r="S49" s="112"/>
      <c r="T49" s="112"/>
      <c r="U49" s="112"/>
      <c r="V49" s="35"/>
      <c r="W49" s="86"/>
      <c r="X49" s="35"/>
      <c r="Y49" s="1"/>
      <c r="Z49" s="1"/>
      <c r="AA49" s="1"/>
      <c r="AB49" s="1"/>
      <c r="AC49" s="1"/>
      <c r="AD49" s="1"/>
    </row>
    <row r="50" spans="1:30" x14ac:dyDescent="0.25">
      <c r="A50" s="60"/>
      <c r="B50" s="86"/>
      <c r="C50" s="35"/>
      <c r="D50" s="86"/>
      <c r="E50" s="87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12"/>
      <c r="R50" s="112"/>
      <c r="S50" s="112"/>
      <c r="T50" s="112"/>
      <c r="U50" s="112"/>
      <c r="V50" s="35"/>
      <c r="W50" s="86"/>
      <c r="X50" s="35"/>
      <c r="Y50" s="1"/>
      <c r="Z50" s="1"/>
      <c r="AA50" s="1"/>
      <c r="AB50" s="1"/>
      <c r="AC50" s="1"/>
      <c r="AD50" s="1"/>
    </row>
    <row r="51" spans="1:30" x14ac:dyDescent="0.25">
      <c r="A51" s="60"/>
      <c r="B51" s="86"/>
      <c r="C51" s="35"/>
      <c r="D51" s="86"/>
      <c r="E51" s="87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12"/>
      <c r="R51" s="112"/>
      <c r="S51" s="112"/>
      <c r="T51" s="112"/>
      <c r="U51" s="112"/>
      <c r="V51" s="35"/>
      <c r="W51" s="86"/>
      <c r="X51" s="35"/>
      <c r="Y51" s="1"/>
      <c r="Z51" s="1"/>
      <c r="AA51" s="1"/>
      <c r="AB51" s="1"/>
      <c r="AC51" s="1"/>
      <c r="AD51" s="1"/>
    </row>
    <row r="52" spans="1:30" x14ac:dyDescent="0.25">
      <c r="A52" s="60"/>
      <c r="B52" s="86"/>
      <c r="C52" s="35"/>
      <c r="D52" s="86"/>
      <c r="E52" s="87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12"/>
      <c r="R52" s="112"/>
      <c r="S52" s="112"/>
      <c r="T52" s="112"/>
      <c r="U52" s="112"/>
      <c r="V52" s="35"/>
      <c r="W52" s="86"/>
      <c r="X52" s="35"/>
      <c r="Y52" s="1"/>
      <c r="Z52" s="1"/>
      <c r="AA52" s="1"/>
      <c r="AB52" s="1"/>
      <c r="AC52" s="1"/>
      <c r="AD52" s="1"/>
    </row>
    <row r="53" spans="1:30" x14ac:dyDescent="0.25">
      <c r="A53" s="60"/>
      <c r="B53" s="86"/>
      <c r="C53" s="35"/>
      <c r="D53" s="86"/>
      <c r="E53" s="87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12"/>
      <c r="R53" s="112"/>
      <c r="S53" s="112"/>
      <c r="T53" s="112"/>
      <c r="U53" s="112"/>
      <c r="V53" s="35"/>
      <c r="W53" s="86"/>
      <c r="X53" s="35"/>
      <c r="Y53" s="1"/>
      <c r="Z53" s="1"/>
      <c r="AA53" s="1"/>
      <c r="AB53" s="1"/>
      <c r="AC53" s="1"/>
      <c r="AD53" s="1"/>
    </row>
    <row r="54" spans="1:30" x14ac:dyDescent="0.25">
      <c r="A54" s="60"/>
      <c r="B54" s="86"/>
      <c r="C54" s="35"/>
      <c r="D54" s="86"/>
      <c r="E54" s="87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12"/>
      <c r="R54" s="112"/>
      <c r="S54" s="112"/>
      <c r="T54" s="112"/>
      <c r="U54" s="112"/>
      <c r="V54" s="35"/>
      <c r="W54" s="86"/>
      <c r="X54" s="35"/>
      <c r="Y54" s="1"/>
      <c r="Z54" s="1"/>
      <c r="AA54" s="1"/>
      <c r="AB54" s="1"/>
      <c r="AC54" s="1"/>
      <c r="AD54" s="1"/>
    </row>
    <row r="55" spans="1:30" x14ac:dyDescent="0.25">
      <c r="A55" s="60"/>
      <c r="B55" s="86"/>
      <c r="C55" s="35"/>
      <c r="D55" s="86"/>
      <c r="E55" s="87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112"/>
      <c r="R55" s="112"/>
      <c r="S55" s="112"/>
      <c r="T55" s="112"/>
      <c r="U55" s="112"/>
      <c r="V55" s="35"/>
      <c r="W55" s="86"/>
      <c r="X55" s="35"/>
      <c r="Y55" s="1"/>
      <c r="Z55" s="1"/>
      <c r="AA55" s="1"/>
      <c r="AB55" s="1"/>
      <c r="AC55" s="1"/>
      <c r="AD55" s="1"/>
    </row>
    <row r="56" spans="1:30" x14ac:dyDescent="0.25">
      <c r="A56" s="60"/>
      <c r="B56" s="86"/>
      <c r="C56" s="35"/>
      <c r="D56" s="86"/>
      <c r="E56" s="87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112"/>
      <c r="R56" s="112"/>
      <c r="S56" s="112"/>
      <c r="T56" s="112"/>
      <c r="U56" s="112"/>
      <c r="V56" s="35"/>
      <c r="W56" s="86"/>
      <c r="X56" s="35"/>
      <c r="Y56" s="1"/>
      <c r="Z56" s="1"/>
      <c r="AA56" s="1"/>
      <c r="AB56" s="1"/>
      <c r="AC56" s="1"/>
      <c r="AD56" s="1"/>
    </row>
    <row r="57" spans="1:30" x14ac:dyDescent="0.25">
      <c r="A57" s="60"/>
      <c r="B57" s="86"/>
      <c r="C57" s="35"/>
      <c r="D57" s="86"/>
      <c r="E57" s="87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112"/>
      <c r="R57" s="112"/>
      <c r="S57" s="112"/>
      <c r="T57" s="112"/>
      <c r="U57" s="112"/>
      <c r="V57" s="35"/>
      <c r="W57" s="86"/>
      <c r="X57" s="35"/>
      <c r="Y57" s="1"/>
      <c r="Z57" s="1"/>
      <c r="AA57" s="1"/>
      <c r="AB57" s="1"/>
      <c r="AC57" s="1"/>
      <c r="AD57" s="1"/>
    </row>
    <row r="58" spans="1:30" x14ac:dyDescent="0.25">
      <c r="A58" s="60"/>
      <c r="B58" s="86"/>
      <c r="C58" s="35"/>
      <c r="D58" s="86"/>
      <c r="E58" s="87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112"/>
      <c r="R58" s="112"/>
      <c r="S58" s="112"/>
      <c r="T58" s="112"/>
      <c r="U58" s="112"/>
      <c r="V58" s="35"/>
      <c r="W58" s="86"/>
      <c r="X58" s="35"/>
      <c r="Y58" s="1"/>
      <c r="Z58" s="1"/>
      <c r="AA58" s="1"/>
      <c r="AB58" s="1"/>
      <c r="AC58" s="1"/>
      <c r="AD58" s="1"/>
    </row>
    <row r="59" spans="1:30" x14ac:dyDescent="0.25">
      <c r="A59" s="60"/>
      <c r="B59" s="86"/>
      <c r="C59" s="35"/>
      <c r="D59" s="86"/>
      <c r="E59" s="87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112"/>
      <c r="R59" s="112"/>
      <c r="S59" s="112"/>
      <c r="T59" s="112"/>
      <c r="U59" s="112"/>
      <c r="V59" s="35"/>
      <c r="W59" s="86"/>
      <c r="X59" s="35"/>
      <c r="Y59" s="1"/>
      <c r="Z59" s="1"/>
      <c r="AA59" s="1"/>
      <c r="AB59" s="1"/>
      <c r="AC59" s="1"/>
      <c r="AD59" s="1"/>
    </row>
  </sheetData>
  <sortState ref="B4:X5">
    <sortCondition descending="1"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2020-09-06T12:37:56Z</dcterms:modified>
</cp:coreProperties>
</file>