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O14" i="4" l="1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N15" i="4" l="1"/>
  <c r="L15" i="4"/>
  <c r="F16" i="4"/>
  <c r="F17" i="4" s="1"/>
  <c r="H16" i="4"/>
  <c r="H17" i="4" s="1"/>
  <c r="M17" i="4" s="1"/>
  <c r="K17" i="4"/>
  <c r="M15" i="4"/>
  <c r="O15" i="4"/>
  <c r="AA19" i="1"/>
  <c r="Z19" i="1"/>
  <c r="Y19" i="1"/>
  <c r="X19" i="1"/>
  <c r="W19" i="1"/>
  <c r="V19" i="1"/>
  <c r="U19" i="1"/>
  <c r="N17" i="4" l="1"/>
  <c r="L17" i="4"/>
</calcChain>
</file>

<file path=xl/sharedStrings.xml><?xml version="1.0" encoding="utf-8"?>
<sst xmlns="http://schemas.openxmlformats.org/spreadsheetml/2006/main" count="243" uniqueCount="116">
  <si>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</si>
  <si>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</si>
  <si>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</si>
  <si>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</si>
  <si>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</si>
  <si>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</si>
  <si>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</si>
  <si>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</si>
  <si>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</si>
  <si>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</si>
  <si>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</si>
  <si>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</si>
  <si>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</si>
  <si>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</si>
  <si>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</si>
  <si>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</si>
  <si>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</si>
  <si>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</si>
  <si>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</si>
  <si>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</si>
  <si>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</si>
  <si>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</si>
  <si>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</si>
  <si>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</si>
  <si>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</si>
  <si>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</si>
  <si>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</si>
  <si>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</si>
  <si>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</si>
  <si>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</si>
  <si>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</si>
  <si>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</si>
  <si>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</si>
  <si>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</si>
  <si>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Tuomikoski</t>
  </si>
  <si>
    <t>9.</t>
  </si>
  <si>
    <t>SiiPe</t>
  </si>
  <si>
    <t>8.</t>
  </si>
  <si>
    <t>14.</t>
  </si>
  <si>
    <t>Kiri</t>
  </si>
  <si>
    <t>5.</t>
  </si>
  <si>
    <t>3.</t>
  </si>
  <si>
    <t>13.</t>
  </si>
  <si>
    <t>----</t>
  </si>
  <si>
    <t>10.05. 1995  SiiPe - RPL  1-2  (4-5, 11-4, 0-1)</t>
  </si>
  <si>
    <t xml:space="preserve">  23 v   7 kk 12 pv</t>
  </si>
  <si>
    <t>4.</t>
  </si>
  <si>
    <t>ykköspesis</t>
  </si>
  <si>
    <t>11.</t>
  </si>
  <si>
    <t>HP-K</t>
  </si>
  <si>
    <t>Seurat</t>
  </si>
  <si>
    <t>HP-K = Haapajärven Pesä-Kiilat  (1990)</t>
  </si>
  <si>
    <t>SiiPe  = Siilinjärven Pesis  (1987)</t>
  </si>
  <si>
    <t>Kiri  = Jyväskylän Kiri  (1930)</t>
  </si>
  <si>
    <t>28.9.1971</t>
  </si>
  <si>
    <t>02.07. 1994  SiiPe - RPL  1-2  (3-5, 2-1, 0-1)</t>
  </si>
  <si>
    <t xml:space="preserve">  22 v   9 kk   4 pv</t>
  </si>
  <si>
    <t>29.  ottelu</t>
  </si>
  <si>
    <t>suomensarja</t>
  </si>
  <si>
    <t>YK = Ylivieskan Kuula  (1909)</t>
  </si>
  <si>
    <t>6.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</si>
  <si>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</si>
  <si>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</si>
  <si>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</si>
  <si>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</si>
  <si>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</si>
  <si>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</si>
  <si>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</si>
  <si>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</si>
  <si>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</si>
  <si>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</si>
  <si>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</si>
  <si>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</si>
  <si>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</si>
  <si>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</si>
  <si>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</si>
  <si>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</si>
  <si>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</si>
  <si>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</si>
  <si>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</si>
  <si>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</si>
  <si>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</si>
  <si>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</si>
  <si>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</si>
  <si>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</si>
  <si>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</si>
  <si>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</si>
  <si>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</si>
  <si>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</si>
  <si>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</si>
  <si>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</si>
  <si>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</si>
  <si>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</si>
  <si>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Kiri</t>
  </si>
  <si>
    <t>3-2  KoU</t>
  </si>
  <si>
    <t>1-3  Tahko</t>
  </si>
  <si>
    <t>2-1  PattU</t>
  </si>
  <si>
    <t>1/2</t>
  </si>
  <si>
    <t>0/1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</si>
  <si>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</si>
  <si>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</si>
  <si>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</si>
  <si>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</si>
  <si>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</si>
  <si>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</si>
  <si>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</si>
  <si>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</si>
  <si>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</si>
  <si>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</si>
  <si>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</si>
  <si>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</t>
  </si>
  <si>
    <t>maakuntasarja</t>
  </si>
  <si>
    <t>2.</t>
  </si>
  <si>
    <t>1.</t>
  </si>
  <si>
    <t xml:space="preserve"> KATSOJIA YLI 5000</t>
  </si>
  <si>
    <t>39.   01.06. 1997  SMJ - Kiri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</si>
</sst>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/>
    <xf numFmtId="165" fontId="4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4"/>
      <c r="B1" s="2" t="s">
        <v>34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07" customFormat="1" ht="15" customHeight="1" x14ac:dyDescent="0.25">
      <c r="A2" s="10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101</v>
      </c>
      <c r="AC2" s="20"/>
      <c r="AD2" s="14"/>
      <c r="AE2" s="21"/>
      <c r="AF2" s="19"/>
      <c r="AG2" s="22" t="s">
        <v>80</v>
      </c>
      <c r="AH2" s="14"/>
      <c r="AI2" s="14"/>
      <c r="AJ2" s="15"/>
      <c r="AK2" s="19"/>
      <c r="AL2" s="22" t="s">
        <v>81</v>
      </c>
      <c r="AM2" s="20"/>
      <c r="AN2" s="14"/>
      <c r="AO2" s="106" t="s">
        <v>82</v>
      </c>
      <c r="AP2" s="14"/>
      <c r="AQ2" s="15"/>
      <c r="AR2" s="48"/>
    </row>
    <row r="3" spans="1:44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83</v>
      </c>
      <c r="AE3" s="18" t="s">
        <v>17</v>
      </c>
      <c r="AF3" s="23"/>
      <c r="AG3" s="18" t="s">
        <v>84</v>
      </c>
      <c r="AH3" s="18" t="s">
        <v>85</v>
      </c>
      <c r="AI3" s="15" t="s">
        <v>86</v>
      </c>
      <c r="AJ3" s="18" t="s">
        <v>87</v>
      </c>
      <c r="AK3" s="23"/>
      <c r="AL3" s="18" t="s">
        <v>23</v>
      </c>
      <c r="AM3" s="18" t="s">
        <v>24</v>
      </c>
      <c r="AN3" s="15" t="s">
        <v>88</v>
      </c>
      <c r="AO3" s="15" t="s">
        <v>31</v>
      </c>
      <c r="AP3" s="17" t="s">
        <v>32</v>
      </c>
      <c r="AQ3" s="18" t="s">
        <v>33</v>
      </c>
      <c r="AR3" s="48"/>
    </row>
    <row r="4" spans="1:44" s="107" customFormat="1" ht="15" customHeight="1" x14ac:dyDescent="0.25">
      <c r="A4" s="105"/>
      <c r="B4" s="71">
        <v>1987</v>
      </c>
      <c r="C4" s="71" t="s">
        <v>35</v>
      </c>
      <c r="D4" s="72" t="s">
        <v>110</v>
      </c>
      <c r="E4" s="71"/>
      <c r="F4" s="73" t="s">
        <v>58</v>
      </c>
      <c r="G4" s="74"/>
      <c r="H4" s="75"/>
      <c r="I4" s="71"/>
      <c r="J4" s="71"/>
      <c r="K4" s="71"/>
      <c r="L4" s="71"/>
      <c r="M4" s="71"/>
      <c r="N4" s="76"/>
      <c r="O4" s="23"/>
      <c r="P4" s="18"/>
      <c r="Q4" s="18"/>
      <c r="R4" s="18"/>
      <c r="S4" s="18"/>
      <c r="T4" s="23"/>
      <c r="U4" s="28"/>
      <c r="V4" s="29"/>
      <c r="W4" s="29"/>
      <c r="X4" s="29"/>
      <c r="Y4" s="29"/>
      <c r="Z4" s="38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107" customFormat="1" ht="15" customHeight="1" x14ac:dyDescent="0.25">
      <c r="A5" s="105"/>
      <c r="B5" s="71">
        <v>1988</v>
      </c>
      <c r="C5" s="71" t="s">
        <v>48</v>
      </c>
      <c r="D5" s="72" t="s">
        <v>110</v>
      </c>
      <c r="E5" s="71"/>
      <c r="F5" s="73" t="s">
        <v>58</v>
      </c>
      <c r="G5" s="74"/>
      <c r="H5" s="75"/>
      <c r="I5" s="71"/>
      <c r="J5" s="71"/>
      <c r="K5" s="71"/>
      <c r="L5" s="71"/>
      <c r="M5" s="71"/>
      <c r="N5" s="76"/>
      <c r="O5" s="23"/>
      <c r="P5" s="18"/>
      <c r="Q5" s="18"/>
      <c r="R5" s="18"/>
      <c r="S5" s="18"/>
      <c r="T5" s="23"/>
      <c r="U5" s="28"/>
      <c r="V5" s="29"/>
      <c r="W5" s="29"/>
      <c r="X5" s="29"/>
      <c r="Y5" s="29"/>
      <c r="Z5" s="38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107" customFormat="1" ht="15" customHeight="1" x14ac:dyDescent="0.25">
      <c r="A6" s="105"/>
      <c r="B6" s="95">
        <v>1989</v>
      </c>
      <c r="C6" s="95" t="s">
        <v>112</v>
      </c>
      <c r="D6" s="147" t="s">
        <v>110</v>
      </c>
      <c r="E6" s="95"/>
      <c r="F6" s="92" t="s">
        <v>111</v>
      </c>
      <c r="G6" s="97"/>
      <c r="H6" s="96"/>
      <c r="I6" s="95"/>
      <c r="J6" s="95"/>
      <c r="K6" s="95"/>
      <c r="L6" s="95"/>
      <c r="M6" s="95"/>
      <c r="N6" s="148"/>
      <c r="O6" s="23"/>
      <c r="P6" s="18"/>
      <c r="Q6" s="18"/>
      <c r="R6" s="18"/>
      <c r="S6" s="18"/>
      <c r="T6" s="23"/>
      <c r="U6" s="28"/>
      <c r="V6" s="29"/>
      <c r="W6" s="29"/>
      <c r="X6" s="29"/>
      <c r="Y6" s="29"/>
      <c r="Z6" s="38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107" customFormat="1" ht="15" customHeight="1" x14ac:dyDescent="0.25">
      <c r="A7" s="105"/>
      <c r="B7" s="95">
        <v>1990</v>
      </c>
      <c r="C7" s="95" t="s">
        <v>113</v>
      </c>
      <c r="D7" s="147" t="s">
        <v>110</v>
      </c>
      <c r="E7" s="95"/>
      <c r="F7" s="92" t="s">
        <v>111</v>
      </c>
      <c r="G7" s="97"/>
      <c r="H7" s="96"/>
      <c r="I7" s="95"/>
      <c r="J7" s="95"/>
      <c r="K7" s="95"/>
      <c r="L7" s="95"/>
      <c r="M7" s="95"/>
      <c r="N7" s="148"/>
      <c r="O7" s="23"/>
      <c r="P7" s="18"/>
      <c r="Q7" s="18"/>
      <c r="R7" s="18"/>
      <c r="S7" s="18"/>
      <c r="T7" s="23"/>
      <c r="U7" s="28"/>
      <c r="V7" s="29"/>
      <c r="W7" s="29"/>
      <c r="X7" s="29"/>
      <c r="Y7" s="29"/>
      <c r="Z7" s="38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107" customFormat="1" ht="15" customHeight="1" x14ac:dyDescent="0.25">
      <c r="A8" s="105"/>
      <c r="B8" s="71">
        <v>1991</v>
      </c>
      <c r="C8" s="71" t="s">
        <v>60</v>
      </c>
      <c r="D8" s="72" t="s">
        <v>110</v>
      </c>
      <c r="E8" s="71"/>
      <c r="F8" s="73" t="s">
        <v>58</v>
      </c>
      <c r="G8" s="74"/>
      <c r="H8" s="75"/>
      <c r="I8" s="71"/>
      <c r="J8" s="71"/>
      <c r="K8" s="71"/>
      <c r="L8" s="71"/>
      <c r="M8" s="71"/>
      <c r="N8" s="76"/>
      <c r="O8" s="23"/>
      <c r="P8" s="18"/>
      <c r="Q8" s="18"/>
      <c r="R8" s="18"/>
      <c r="S8" s="18"/>
      <c r="T8" s="23"/>
      <c r="U8" s="28"/>
      <c r="V8" s="29"/>
      <c r="W8" s="29"/>
      <c r="X8" s="29"/>
      <c r="Y8" s="29"/>
      <c r="Z8" s="38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107" customFormat="1" ht="15" customHeight="1" x14ac:dyDescent="0.25">
      <c r="A9" s="105"/>
      <c r="B9" s="24">
        <v>1992</v>
      </c>
      <c r="C9" s="24" t="s">
        <v>46</v>
      </c>
      <c r="D9" s="25" t="s">
        <v>49</v>
      </c>
      <c r="E9" s="24"/>
      <c r="F9" s="26" t="s">
        <v>47</v>
      </c>
      <c r="G9" s="70"/>
      <c r="H9" s="35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9"/>
      <c r="W9" s="29"/>
      <c r="X9" s="29"/>
      <c r="Y9" s="29"/>
      <c r="Z9" s="38"/>
      <c r="AA9" s="23">
        <v>0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107" customFormat="1" ht="15" customHeight="1" x14ac:dyDescent="0.25">
      <c r="A10" s="105"/>
      <c r="B10" s="24">
        <v>1993</v>
      </c>
      <c r="C10" s="24" t="s">
        <v>48</v>
      </c>
      <c r="D10" s="25" t="s">
        <v>49</v>
      </c>
      <c r="E10" s="24"/>
      <c r="F10" s="26" t="s">
        <v>47</v>
      </c>
      <c r="G10" s="70"/>
      <c r="H10" s="35"/>
      <c r="I10" s="24"/>
      <c r="J10" s="24"/>
      <c r="K10" s="24"/>
      <c r="L10" s="24"/>
      <c r="M10" s="24"/>
      <c r="N10" s="34"/>
      <c r="O10" s="23"/>
      <c r="P10" s="18"/>
      <c r="Q10" s="18"/>
      <c r="R10" s="18"/>
      <c r="S10" s="18"/>
      <c r="T10" s="23"/>
      <c r="U10" s="28"/>
      <c r="V10" s="29"/>
      <c r="W10" s="29"/>
      <c r="X10" s="29"/>
      <c r="Y10" s="29"/>
      <c r="Z10" s="38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107" customFormat="1" ht="15" customHeight="1" x14ac:dyDescent="0.25">
      <c r="A11" s="105"/>
      <c r="B11" s="24">
        <v>1994</v>
      </c>
      <c r="C11" s="24" t="s">
        <v>46</v>
      </c>
      <c r="D11" s="25" t="s">
        <v>36</v>
      </c>
      <c r="E11" s="24"/>
      <c r="F11" s="26" t="s">
        <v>47</v>
      </c>
      <c r="G11" s="70"/>
      <c r="H11" s="35"/>
      <c r="I11" s="24"/>
      <c r="J11" s="24"/>
      <c r="K11" s="24"/>
      <c r="L11" s="24"/>
      <c r="M11" s="24"/>
      <c r="N11" s="34"/>
      <c r="O11" s="23"/>
      <c r="P11" s="18"/>
      <c r="Q11" s="18"/>
      <c r="R11" s="18"/>
      <c r="S11" s="18"/>
      <c r="T11" s="23"/>
      <c r="U11" s="28"/>
      <c r="V11" s="29"/>
      <c r="W11" s="29"/>
      <c r="X11" s="29"/>
      <c r="Y11" s="29"/>
      <c r="Z11" s="38"/>
      <c r="AA11" s="23">
        <v>0</v>
      </c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9"/>
      <c r="AN11" s="29"/>
      <c r="AO11" s="30"/>
      <c r="AP11" s="33"/>
      <c r="AQ11" s="29"/>
      <c r="AR11" s="48"/>
    </row>
    <row r="12" spans="1:44" s="107" customFormat="1" ht="15" customHeight="1" x14ac:dyDescent="0.25">
      <c r="A12" s="105"/>
      <c r="B12" s="29">
        <v>1995</v>
      </c>
      <c r="C12" s="29" t="s">
        <v>35</v>
      </c>
      <c r="D12" s="37" t="s">
        <v>36</v>
      </c>
      <c r="E12" s="29">
        <v>29</v>
      </c>
      <c r="F12" s="29">
        <v>1</v>
      </c>
      <c r="G12" s="29">
        <v>2</v>
      </c>
      <c r="H12" s="29">
        <v>17</v>
      </c>
      <c r="I12" s="29">
        <v>91</v>
      </c>
      <c r="J12" s="29">
        <v>30</v>
      </c>
      <c r="K12" s="29">
        <v>43</v>
      </c>
      <c r="L12" s="29">
        <v>15</v>
      </c>
      <c r="M12" s="29">
        <v>3</v>
      </c>
      <c r="N12" s="38">
        <v>0.51704545454545459</v>
      </c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8"/>
      <c r="AA12" s="23">
        <v>0</v>
      </c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29"/>
      <c r="AP12" s="29"/>
      <c r="AQ12" s="29"/>
      <c r="AR12" s="48"/>
    </row>
    <row r="13" spans="1:44" s="107" customFormat="1" ht="15" customHeight="1" x14ac:dyDescent="0.25">
      <c r="A13" s="105"/>
      <c r="B13" s="29">
        <v>1996</v>
      </c>
      <c r="C13" s="29" t="s">
        <v>37</v>
      </c>
      <c r="D13" s="37" t="s">
        <v>36</v>
      </c>
      <c r="E13" s="29">
        <v>29</v>
      </c>
      <c r="F13" s="29">
        <v>2</v>
      </c>
      <c r="G13" s="29">
        <v>6</v>
      </c>
      <c r="H13" s="29">
        <v>16</v>
      </c>
      <c r="I13" s="29">
        <v>116</v>
      </c>
      <c r="J13" s="29">
        <v>30</v>
      </c>
      <c r="K13" s="29">
        <v>48</v>
      </c>
      <c r="L13" s="29">
        <v>30</v>
      </c>
      <c r="M13" s="29">
        <v>8</v>
      </c>
      <c r="N13" s="38">
        <v>0.63736263736263732</v>
      </c>
      <c r="O13" s="23"/>
      <c r="P13" s="18"/>
      <c r="Q13" s="18"/>
      <c r="R13" s="18"/>
      <c r="S13" s="18"/>
      <c r="T13" s="23"/>
      <c r="U13" s="29">
        <v>5</v>
      </c>
      <c r="V13" s="29">
        <v>1</v>
      </c>
      <c r="W13" s="29">
        <v>1</v>
      </c>
      <c r="X13" s="29">
        <v>4</v>
      </c>
      <c r="Y13" s="29">
        <v>20</v>
      </c>
      <c r="Z13" s="38">
        <v>0.58799999999999997</v>
      </c>
      <c r="AA13" s="23">
        <v>66</v>
      </c>
      <c r="AB13" s="18"/>
      <c r="AC13" s="18"/>
      <c r="AD13" s="18"/>
      <c r="AE13" s="18"/>
      <c r="AF13" s="23"/>
      <c r="AG13" s="28" t="s">
        <v>93</v>
      </c>
      <c r="AH13" s="28"/>
      <c r="AI13" s="28"/>
      <c r="AJ13" s="28"/>
      <c r="AK13" s="23"/>
      <c r="AL13" s="29"/>
      <c r="AM13" s="29"/>
      <c r="AN13" s="29"/>
      <c r="AO13" s="29"/>
      <c r="AP13" s="29"/>
      <c r="AQ13" s="29"/>
      <c r="AR13" s="48"/>
    </row>
    <row r="14" spans="1:44" s="107" customFormat="1" ht="15" customHeight="1" x14ac:dyDescent="0.25">
      <c r="A14" s="105"/>
      <c r="B14" s="29">
        <v>1997</v>
      </c>
      <c r="C14" s="29" t="s">
        <v>38</v>
      </c>
      <c r="D14" s="37" t="s">
        <v>39</v>
      </c>
      <c r="E14" s="29">
        <v>28</v>
      </c>
      <c r="F14" s="29">
        <v>0</v>
      </c>
      <c r="G14" s="29">
        <v>5</v>
      </c>
      <c r="H14" s="29">
        <v>13</v>
      </c>
      <c r="I14" s="29">
        <v>100</v>
      </c>
      <c r="J14" s="29">
        <v>22</v>
      </c>
      <c r="K14" s="29">
        <v>43</v>
      </c>
      <c r="L14" s="29">
        <v>30</v>
      </c>
      <c r="M14" s="29">
        <v>5</v>
      </c>
      <c r="N14" s="39">
        <v>0.498</v>
      </c>
      <c r="O14" s="23"/>
      <c r="P14" s="18"/>
      <c r="Q14" s="18"/>
      <c r="R14" s="18"/>
      <c r="S14" s="18"/>
      <c r="T14" s="23"/>
      <c r="U14" s="28"/>
      <c r="V14" s="29"/>
      <c r="W14" s="29"/>
      <c r="X14" s="29"/>
      <c r="Y14" s="29"/>
      <c r="Z14" s="38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29"/>
      <c r="AP14" s="29"/>
      <c r="AQ14" s="29"/>
      <c r="AR14" s="48"/>
    </row>
    <row r="15" spans="1:44" s="107" customFormat="1" ht="15" customHeight="1" x14ac:dyDescent="0.25">
      <c r="A15" s="105"/>
      <c r="B15" s="29">
        <v>1998</v>
      </c>
      <c r="C15" s="29" t="s">
        <v>40</v>
      </c>
      <c r="D15" s="37" t="s">
        <v>39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9">
        <v>0</v>
      </c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38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29"/>
      <c r="AP15" s="29"/>
      <c r="AQ15" s="29"/>
      <c r="AR15" s="48"/>
    </row>
    <row r="16" spans="1:44" s="107" customFormat="1" ht="15" customHeight="1" x14ac:dyDescent="0.25">
      <c r="A16" s="105"/>
      <c r="B16" s="29">
        <v>1999</v>
      </c>
      <c r="C16" s="29" t="s">
        <v>41</v>
      </c>
      <c r="D16" s="37" t="s">
        <v>39</v>
      </c>
      <c r="E16" s="29">
        <v>7</v>
      </c>
      <c r="F16" s="29">
        <v>0</v>
      </c>
      <c r="G16" s="29">
        <v>5</v>
      </c>
      <c r="H16" s="29">
        <v>1</v>
      </c>
      <c r="I16" s="29">
        <v>14</v>
      </c>
      <c r="J16" s="29">
        <v>1</v>
      </c>
      <c r="K16" s="29">
        <v>1</v>
      </c>
      <c r="L16" s="29">
        <v>7</v>
      </c>
      <c r="M16" s="29">
        <v>5</v>
      </c>
      <c r="N16" s="39">
        <v>0.46700000000000003</v>
      </c>
      <c r="O16" s="23"/>
      <c r="P16" s="18"/>
      <c r="Q16" s="18"/>
      <c r="R16" s="18"/>
      <c r="S16" s="18"/>
      <c r="T16" s="23"/>
      <c r="U16" s="29">
        <v>7</v>
      </c>
      <c r="V16" s="29">
        <v>0</v>
      </c>
      <c r="W16" s="29">
        <v>0</v>
      </c>
      <c r="X16" s="29">
        <v>0</v>
      </c>
      <c r="Y16" s="29">
        <v>1</v>
      </c>
      <c r="Z16" s="38">
        <v>0.125</v>
      </c>
      <c r="AA16" s="23">
        <v>0</v>
      </c>
      <c r="AB16" s="18"/>
      <c r="AC16" s="18"/>
      <c r="AD16" s="18"/>
      <c r="AE16" s="18"/>
      <c r="AF16" s="23"/>
      <c r="AG16" s="28" t="s">
        <v>94</v>
      </c>
      <c r="AH16" s="28" t="s">
        <v>95</v>
      </c>
      <c r="AI16" s="28" t="s">
        <v>96</v>
      </c>
      <c r="AJ16" s="28"/>
      <c r="AK16" s="23"/>
      <c r="AL16" s="29"/>
      <c r="AM16" s="29"/>
      <c r="AN16" s="29"/>
      <c r="AO16" s="29"/>
      <c r="AP16" s="29"/>
      <c r="AQ16" s="29">
        <v>1</v>
      </c>
      <c r="AR16" s="48"/>
    </row>
    <row r="17" spans="1:45" s="107" customFormat="1" ht="15" customHeight="1" x14ac:dyDescent="0.25">
      <c r="A17" s="105"/>
      <c r="B17" s="29">
        <v>2000</v>
      </c>
      <c r="C17" s="29"/>
      <c r="D17" s="37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23"/>
      <c r="P17" s="18"/>
      <c r="Q17" s="18"/>
      <c r="R17" s="18"/>
      <c r="S17" s="18"/>
      <c r="T17" s="23"/>
      <c r="U17" s="29"/>
      <c r="V17" s="29"/>
      <c r="W17" s="29"/>
      <c r="X17" s="29"/>
      <c r="Y17" s="29"/>
      <c r="Z17" s="38"/>
      <c r="AA17" s="23">
        <v>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9"/>
      <c r="AN17" s="29"/>
      <c r="AO17" s="29"/>
      <c r="AP17" s="29"/>
      <c r="AQ17" s="29"/>
      <c r="AR17" s="48"/>
    </row>
    <row r="18" spans="1:45" s="107" customFormat="1" ht="15" customHeight="1" x14ac:dyDescent="0.25">
      <c r="A18" s="105"/>
      <c r="B18" s="29">
        <v>2001</v>
      </c>
      <c r="C18" s="29" t="s">
        <v>42</v>
      </c>
      <c r="D18" s="40" t="s">
        <v>39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41" t="s">
        <v>43</v>
      </c>
      <c r="O18" s="23"/>
      <c r="P18" s="18"/>
      <c r="Q18" s="18"/>
      <c r="R18" s="18"/>
      <c r="S18" s="18"/>
      <c r="T18" s="23"/>
      <c r="U18" s="28"/>
      <c r="V18" s="29"/>
      <c r="W18" s="29"/>
      <c r="X18" s="29"/>
      <c r="Y18" s="29"/>
      <c r="Z18" s="38"/>
      <c r="AA18" s="23">
        <v>0</v>
      </c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9"/>
      <c r="AN18" s="29"/>
      <c r="AO18" s="29"/>
      <c r="AP18" s="29"/>
      <c r="AQ18" s="29"/>
      <c r="AR18" s="48"/>
    </row>
    <row r="19" spans="1:45" s="107" customFormat="1" ht="15" customHeight="1" x14ac:dyDescent="0.25">
      <c r="A19" s="108"/>
      <c r="B19" s="16" t="s">
        <v>7</v>
      </c>
      <c r="C19" s="17"/>
      <c r="D19" s="15"/>
      <c r="E19" s="18">
        <v>94</v>
      </c>
      <c r="F19" s="18">
        <v>3</v>
      </c>
      <c r="G19" s="18">
        <v>18</v>
      </c>
      <c r="H19" s="18">
        <v>47</v>
      </c>
      <c r="I19" s="18">
        <v>321</v>
      </c>
      <c r="J19" s="18">
        <v>83</v>
      </c>
      <c r="K19" s="18">
        <v>135</v>
      </c>
      <c r="L19" s="18">
        <v>82</v>
      </c>
      <c r="M19" s="18">
        <v>21</v>
      </c>
      <c r="N19" s="42">
        <v>0.54</v>
      </c>
      <c r="O19" s="23"/>
      <c r="P19" s="109" t="s">
        <v>89</v>
      </c>
      <c r="Q19" s="109" t="s">
        <v>89</v>
      </c>
      <c r="R19" s="109" t="s">
        <v>89</v>
      </c>
      <c r="S19" s="109" t="s">
        <v>89</v>
      </c>
      <c r="T19" s="36"/>
      <c r="U19" s="18">
        <f t="shared" ref="U19:Y19" si="0">PRODUCT(E25)</f>
        <v>12</v>
      </c>
      <c r="V19" s="18">
        <f t="shared" si="0"/>
        <v>1</v>
      </c>
      <c r="W19" s="18">
        <f t="shared" si="0"/>
        <v>1</v>
      </c>
      <c r="X19" s="18">
        <f t="shared" si="0"/>
        <v>4</v>
      </c>
      <c r="Y19" s="18">
        <f t="shared" si="0"/>
        <v>21</v>
      </c>
      <c r="Z19" s="42">
        <f>PRODUCT(N25)</f>
        <v>0.5</v>
      </c>
      <c r="AA19" s="110">
        <f>SUM(AA3:AA18)</f>
        <v>66</v>
      </c>
      <c r="AB19" s="109" t="s">
        <v>89</v>
      </c>
      <c r="AC19" s="109" t="s">
        <v>89</v>
      </c>
      <c r="AD19" s="109" t="s">
        <v>89</v>
      </c>
      <c r="AE19" s="109" t="s">
        <v>89</v>
      </c>
      <c r="AF19" s="23"/>
      <c r="AG19" s="109" t="s">
        <v>97</v>
      </c>
      <c r="AH19" s="109" t="s">
        <v>98</v>
      </c>
      <c r="AI19" s="109" t="s">
        <v>99</v>
      </c>
      <c r="AJ19" s="109" t="s">
        <v>90</v>
      </c>
      <c r="AK19" s="23"/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1</v>
      </c>
      <c r="AR19" s="48"/>
    </row>
    <row r="20" spans="1:45" s="107" customFormat="1" ht="15" customHeight="1" x14ac:dyDescent="0.25">
      <c r="A20" s="10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1"/>
      <c r="O20" s="23"/>
      <c r="P20" s="22"/>
      <c r="Q20" s="20"/>
      <c r="R20" s="112"/>
      <c r="S20" s="113"/>
      <c r="T20" s="23"/>
      <c r="U20" s="17"/>
      <c r="V20" s="14"/>
      <c r="W20" s="14"/>
      <c r="X20" s="14"/>
      <c r="Y20" s="14"/>
      <c r="Z20" s="15"/>
      <c r="AA20" s="23"/>
      <c r="AB20" s="114"/>
      <c r="AC20" s="115"/>
      <c r="AD20" s="112"/>
      <c r="AE20" s="113"/>
      <c r="AF20" s="23"/>
      <c r="AG20" s="116">
        <v>0.5</v>
      </c>
      <c r="AH20" s="117">
        <v>0</v>
      </c>
      <c r="AI20" s="117">
        <v>1</v>
      </c>
      <c r="AJ20" s="118">
        <v>0</v>
      </c>
      <c r="AK20" s="23"/>
      <c r="AL20" s="17"/>
      <c r="AM20" s="14"/>
      <c r="AN20" s="14"/>
      <c r="AO20" s="14"/>
      <c r="AP20" s="14"/>
      <c r="AQ20" s="15"/>
      <c r="AR20" s="48"/>
    </row>
    <row r="21" spans="1:45" ht="15" customHeight="1" x14ac:dyDescent="0.25">
      <c r="A21" s="105"/>
      <c r="B21" s="40" t="s">
        <v>2</v>
      </c>
      <c r="C21" s="33"/>
      <c r="D21" s="43">
        <v>199.33333333333334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3"/>
      <c r="Q21" s="23"/>
      <c r="R21" s="23"/>
      <c r="S21" s="2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3"/>
      <c r="AG21" s="44"/>
      <c r="AH21" s="44"/>
      <c r="AI21" s="44"/>
      <c r="AJ21" s="44"/>
      <c r="AK21" s="23"/>
      <c r="AL21" s="44"/>
      <c r="AM21" s="44"/>
      <c r="AN21" s="44"/>
      <c r="AO21" s="44"/>
      <c r="AP21" s="44"/>
      <c r="AQ21" s="44"/>
      <c r="AR21" s="48"/>
    </row>
    <row r="22" spans="1:45" s="107" customFormat="1" ht="15" customHeight="1" x14ac:dyDescent="0.25">
      <c r="A22" s="10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36"/>
      <c r="P22" s="36"/>
      <c r="Q22" s="36"/>
      <c r="R22" s="36"/>
      <c r="S22" s="36"/>
      <c r="T22" s="36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3"/>
      <c r="AG22" s="44"/>
      <c r="AH22" s="44"/>
      <c r="AI22" s="44"/>
      <c r="AJ22" s="44"/>
      <c r="AK22" s="23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105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4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50" t="s">
        <v>30</v>
      </c>
      <c r="Q23" s="12"/>
      <c r="R23" s="12"/>
      <c r="S23" s="12"/>
      <c r="T23" s="51"/>
      <c r="U23" s="51"/>
      <c r="V23" s="51"/>
      <c r="W23" s="51"/>
      <c r="X23" s="51"/>
      <c r="Y23" s="12"/>
      <c r="Z23" s="12"/>
      <c r="AA23" s="12"/>
      <c r="AB23" s="51"/>
      <c r="AC23" s="51"/>
      <c r="AD23" s="12"/>
      <c r="AE23" s="52"/>
      <c r="AF23" s="23"/>
      <c r="AG23" s="50" t="s">
        <v>114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52"/>
      <c r="AR23" s="48"/>
    </row>
    <row r="24" spans="1:45" ht="15" customHeight="1" x14ac:dyDescent="0.25">
      <c r="A24" s="105"/>
      <c r="B24" s="50" t="s">
        <v>13</v>
      </c>
      <c r="C24" s="12"/>
      <c r="D24" s="52"/>
      <c r="E24" s="29">
        <v>94</v>
      </c>
      <c r="F24" s="29">
        <v>3</v>
      </c>
      <c r="G24" s="29">
        <v>18</v>
      </c>
      <c r="H24" s="29">
        <v>47</v>
      </c>
      <c r="I24" s="29">
        <v>321</v>
      </c>
      <c r="J24" s="44"/>
      <c r="K24" s="53">
        <v>0.22340425531914893</v>
      </c>
      <c r="L24" s="53">
        <v>0.5</v>
      </c>
      <c r="M24" s="53">
        <v>3.4148936170212765</v>
      </c>
      <c r="N24" s="39">
        <v>0.54406779661016946</v>
      </c>
      <c r="O24" s="23"/>
      <c r="P24" s="134" t="s">
        <v>9</v>
      </c>
      <c r="Q24" s="149"/>
      <c r="R24" s="135" t="s">
        <v>55</v>
      </c>
      <c r="S24" s="135"/>
      <c r="T24" s="135"/>
      <c r="U24" s="135"/>
      <c r="V24" s="135"/>
      <c r="W24" s="135"/>
      <c r="X24" s="135"/>
      <c r="Y24" s="150"/>
      <c r="Z24" s="150"/>
      <c r="AA24" s="150" t="s">
        <v>11</v>
      </c>
      <c r="AB24" s="135"/>
      <c r="AC24" s="135"/>
      <c r="AD24" s="150" t="s">
        <v>56</v>
      </c>
      <c r="AE24" s="136"/>
      <c r="AF24" s="23"/>
      <c r="AG24" s="161">
        <v>5319</v>
      </c>
      <c r="AH24" s="162" t="s">
        <v>115</v>
      </c>
      <c r="AI24" s="150"/>
      <c r="AJ24" s="135"/>
      <c r="AK24" s="135"/>
      <c r="AL24" s="135"/>
      <c r="AM24" s="150"/>
      <c r="AN24" s="135"/>
      <c r="AO24" s="135"/>
      <c r="AP24" s="135"/>
      <c r="AQ24" s="136"/>
      <c r="AR24" s="48"/>
    </row>
    <row r="25" spans="1:45" ht="15" customHeight="1" x14ac:dyDescent="0.25">
      <c r="A25" s="105"/>
      <c r="B25" s="54" t="s">
        <v>15</v>
      </c>
      <c r="C25" s="55"/>
      <c r="D25" s="56"/>
      <c r="E25" s="29">
        <v>12</v>
      </c>
      <c r="F25" s="29">
        <v>1</v>
      </c>
      <c r="G25" s="29">
        <v>1</v>
      </c>
      <c r="H25" s="29">
        <v>4</v>
      </c>
      <c r="I25" s="29">
        <v>21</v>
      </c>
      <c r="J25" s="44"/>
      <c r="K25" s="53">
        <v>0.16666666666666666</v>
      </c>
      <c r="L25" s="53">
        <v>0.33333333333333331</v>
      </c>
      <c r="M25" s="53">
        <v>1.75</v>
      </c>
      <c r="N25" s="39">
        <v>0.5</v>
      </c>
      <c r="O25" s="23"/>
      <c r="P25" s="151" t="s">
        <v>91</v>
      </c>
      <c r="Q25" s="152"/>
      <c r="R25" s="153"/>
      <c r="S25" s="153"/>
      <c r="T25" s="153"/>
      <c r="U25" s="153"/>
      <c r="V25" s="153"/>
      <c r="W25" s="153"/>
      <c r="X25" s="153"/>
      <c r="Y25" s="154"/>
      <c r="Z25" s="154"/>
      <c r="AA25" s="154"/>
      <c r="AB25" s="153"/>
      <c r="AC25" s="153"/>
      <c r="AD25" s="154"/>
      <c r="AE25" s="155"/>
      <c r="AF25" s="23"/>
      <c r="AG25" s="161"/>
      <c r="AH25" s="163"/>
      <c r="AI25" s="154"/>
      <c r="AJ25" s="153"/>
      <c r="AK25" s="153"/>
      <c r="AL25" s="153"/>
      <c r="AM25" s="154"/>
      <c r="AN25" s="153"/>
      <c r="AO25" s="153"/>
      <c r="AP25" s="153"/>
      <c r="AQ25" s="155"/>
      <c r="AR25" s="48"/>
    </row>
    <row r="26" spans="1:45" ht="15" customHeight="1" x14ac:dyDescent="0.25">
      <c r="A26" s="105"/>
      <c r="B26" s="57" t="s">
        <v>16</v>
      </c>
      <c r="C26" s="58"/>
      <c r="D26" s="59"/>
      <c r="E26" s="31">
        <v>23</v>
      </c>
      <c r="F26" s="31">
        <v>0</v>
      </c>
      <c r="G26" s="31">
        <v>11</v>
      </c>
      <c r="H26" s="31">
        <v>21</v>
      </c>
      <c r="I26" s="31">
        <v>110</v>
      </c>
      <c r="J26" s="44"/>
      <c r="K26" s="60">
        <v>0.48</v>
      </c>
      <c r="L26" s="60">
        <v>0.91</v>
      </c>
      <c r="M26" s="60">
        <v>4.78</v>
      </c>
      <c r="N26" s="61">
        <v>0.7</v>
      </c>
      <c r="O26" s="23"/>
      <c r="P26" s="151" t="s">
        <v>92</v>
      </c>
      <c r="Q26" s="152"/>
      <c r="R26" s="153"/>
      <c r="S26" s="153"/>
      <c r="T26" s="153"/>
      <c r="U26" s="153"/>
      <c r="V26" s="153"/>
      <c r="W26" s="153"/>
      <c r="X26" s="153"/>
      <c r="Y26" s="154"/>
      <c r="Z26" s="154"/>
      <c r="AA26" s="154"/>
      <c r="AB26" s="153"/>
      <c r="AC26" s="153"/>
      <c r="AD26" s="154"/>
      <c r="AE26" s="155"/>
      <c r="AF26" s="23"/>
      <c r="AG26" s="164"/>
      <c r="AH26" s="163"/>
      <c r="AI26" s="154"/>
      <c r="AJ26" s="153"/>
      <c r="AK26" s="153"/>
      <c r="AL26" s="153"/>
      <c r="AM26" s="154"/>
      <c r="AN26" s="153"/>
      <c r="AO26" s="153"/>
      <c r="AP26" s="153"/>
      <c r="AQ26" s="155"/>
      <c r="AR26" s="48"/>
    </row>
    <row r="27" spans="1:45" ht="15" customHeight="1" x14ac:dyDescent="0.25">
      <c r="A27" s="105"/>
      <c r="B27" s="62" t="s">
        <v>26</v>
      </c>
      <c r="C27" s="63"/>
      <c r="D27" s="64"/>
      <c r="E27" s="18">
        <v>129</v>
      </c>
      <c r="F27" s="18">
        <v>4</v>
      </c>
      <c r="G27" s="18">
        <v>30</v>
      </c>
      <c r="H27" s="18">
        <v>72</v>
      </c>
      <c r="I27" s="18">
        <v>452</v>
      </c>
      <c r="J27" s="44"/>
      <c r="K27" s="65">
        <v>0.26</v>
      </c>
      <c r="L27" s="65">
        <v>0.56000000000000005</v>
      </c>
      <c r="M27" s="65">
        <v>3.5</v>
      </c>
      <c r="N27" s="42">
        <v>0.56631299734748008</v>
      </c>
      <c r="O27" s="23"/>
      <c r="P27" s="156" t="s">
        <v>10</v>
      </c>
      <c r="Q27" s="157"/>
      <c r="R27" s="158" t="s">
        <v>44</v>
      </c>
      <c r="S27" s="158"/>
      <c r="T27" s="158"/>
      <c r="U27" s="158"/>
      <c r="V27" s="158"/>
      <c r="W27" s="158"/>
      <c r="X27" s="158"/>
      <c r="Y27" s="159"/>
      <c r="Z27" s="159"/>
      <c r="AA27" s="159" t="s">
        <v>57</v>
      </c>
      <c r="AB27" s="158"/>
      <c r="AC27" s="158"/>
      <c r="AD27" s="159" t="s">
        <v>45</v>
      </c>
      <c r="AE27" s="160"/>
      <c r="AF27" s="23"/>
      <c r="AG27" s="84"/>
      <c r="AH27" s="165"/>
      <c r="AI27" s="159"/>
      <c r="AJ27" s="158"/>
      <c r="AK27" s="158"/>
      <c r="AL27" s="158"/>
      <c r="AM27" s="159"/>
      <c r="AN27" s="158"/>
      <c r="AO27" s="158"/>
      <c r="AP27" s="158"/>
      <c r="AQ27" s="160"/>
      <c r="AR27" s="48"/>
    </row>
    <row r="28" spans="1:45" ht="15" customHeight="1" x14ac:dyDescent="0.25">
      <c r="A28" s="105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3"/>
      <c r="P28" s="44"/>
      <c r="Q28" s="47"/>
      <c r="R28" s="44"/>
      <c r="S28" s="44"/>
      <c r="T28" s="23"/>
      <c r="U28" s="23"/>
      <c r="V28" s="47"/>
      <c r="W28" s="44"/>
      <c r="X28" s="44"/>
      <c r="Y28" s="23"/>
      <c r="Z28" s="23"/>
      <c r="AA28" s="23"/>
      <c r="AB28" s="23"/>
      <c r="AC28" s="23"/>
      <c r="AD28" s="23"/>
      <c r="AE28" s="23"/>
      <c r="AF28" s="23"/>
      <c r="AG28" s="23"/>
      <c r="AH28" s="66"/>
      <c r="AI28" s="44"/>
      <c r="AJ28" s="44"/>
      <c r="AK28" s="23"/>
      <c r="AL28" s="44"/>
      <c r="AM28" s="44"/>
      <c r="AN28" s="44"/>
      <c r="AO28" s="44"/>
      <c r="AP28" s="44"/>
      <c r="AQ28" s="44"/>
      <c r="AR28" s="48"/>
    </row>
    <row r="29" spans="1:45" ht="15" customHeight="1" x14ac:dyDescent="0.2">
      <c r="A29" s="105"/>
      <c r="B29" s="44" t="s">
        <v>50</v>
      </c>
      <c r="C29" s="44"/>
      <c r="D29" s="44" t="s">
        <v>59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105"/>
      <c r="B30" s="44"/>
      <c r="C30" s="44"/>
      <c r="D30" s="44" t="s">
        <v>51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5" customHeight="1" x14ac:dyDescent="0.2">
      <c r="A31" s="105"/>
      <c r="B31" s="44"/>
      <c r="C31" s="44"/>
      <c r="D31" s="67" t="s">
        <v>52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8" customFormat="1" ht="15" customHeight="1" x14ac:dyDescent="0.2">
      <c r="A32" s="9"/>
      <c r="B32" s="44"/>
      <c r="C32" s="44"/>
      <c r="D32" s="67" t="s">
        <v>53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4"/>
      <c r="P33" s="44"/>
      <c r="Q33" s="47"/>
      <c r="R33" s="44"/>
      <c r="S33" s="44"/>
      <c r="T33" s="23"/>
      <c r="U33" s="23"/>
      <c r="V33" s="66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7"/>
      <c r="R34" s="44"/>
      <c r="S34" s="44"/>
      <c r="T34" s="23"/>
      <c r="U34" s="23"/>
      <c r="V34" s="66"/>
      <c r="W34" s="44"/>
      <c r="X34" s="44"/>
      <c r="Y34" s="44"/>
      <c r="Z34" s="44"/>
      <c r="AA34" s="44"/>
      <c r="AB34" s="44"/>
      <c r="AC34" s="44"/>
      <c r="AD34" s="44"/>
      <c r="AE34" s="44"/>
      <c r="AF34" s="48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7"/>
      <c r="R35" s="44"/>
      <c r="S35" s="44"/>
      <c r="T35" s="23"/>
      <c r="U35" s="23"/>
      <c r="V35" s="66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6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6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6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101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101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101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101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101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101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101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101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101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101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101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101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101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101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101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101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66"/>
      <c r="AI85" s="44"/>
      <c r="AJ85" s="44"/>
      <c r="AK85" s="44"/>
      <c r="AL85" s="44"/>
      <c r="AM85" s="44"/>
      <c r="AN85" s="44"/>
      <c r="AO85" s="44"/>
      <c r="AP85" s="44"/>
      <c r="AQ85" s="44"/>
      <c r="AR85" s="101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66"/>
      <c r="AI86" s="44"/>
      <c r="AJ86" s="44"/>
      <c r="AK86" s="44"/>
      <c r="AL86" s="44"/>
      <c r="AM86" s="44"/>
      <c r="AN86" s="44"/>
      <c r="AO86" s="44"/>
      <c r="AP86" s="44"/>
      <c r="AQ86" s="44"/>
      <c r="AR86" s="101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66"/>
      <c r="AI87" s="44"/>
      <c r="AJ87" s="44"/>
      <c r="AK87" s="44"/>
      <c r="AL87" s="44"/>
      <c r="AM87" s="44"/>
      <c r="AN87" s="44"/>
      <c r="AO87" s="44"/>
      <c r="AP87" s="44"/>
      <c r="AQ87" s="44"/>
      <c r="AR87" s="101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4"/>
      <c r="AJ88" s="44"/>
      <c r="AK88" s="23"/>
      <c r="AL88" s="23"/>
      <c r="AM88" s="23"/>
      <c r="AN88" s="23"/>
      <c r="AO88" s="23"/>
      <c r="AP88" s="23"/>
      <c r="AQ88" s="23"/>
      <c r="AR88" s="101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4"/>
      <c r="AJ89" s="44"/>
      <c r="AK89" s="23"/>
      <c r="AL89" s="23"/>
      <c r="AM89" s="23"/>
      <c r="AN89" s="23"/>
      <c r="AO89" s="23"/>
      <c r="AP89" s="23"/>
      <c r="AQ89" s="23"/>
      <c r="AR89" s="101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4"/>
      <c r="AJ90" s="44"/>
      <c r="AK90" s="23"/>
      <c r="AL90" s="23"/>
      <c r="AM90" s="23"/>
      <c r="AN90" s="23"/>
      <c r="AO90" s="23"/>
      <c r="AP90" s="23"/>
      <c r="AQ90" s="23"/>
      <c r="AR90" s="101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4"/>
      <c r="AJ91" s="44"/>
      <c r="AK91" s="23"/>
      <c r="AL91" s="23"/>
      <c r="AM91" s="23"/>
      <c r="AN91" s="23"/>
      <c r="AO91" s="23"/>
      <c r="AP91" s="23"/>
      <c r="AQ91" s="23"/>
      <c r="AR91" s="101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4"/>
      <c r="AJ92" s="44"/>
      <c r="AK92" s="23"/>
      <c r="AL92" s="23"/>
      <c r="AM92" s="23"/>
      <c r="AN92" s="23"/>
      <c r="AO92" s="23"/>
      <c r="AP92" s="23"/>
      <c r="AQ92" s="23"/>
      <c r="AR92" s="101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4"/>
      <c r="AJ93" s="44"/>
      <c r="AK93" s="23"/>
      <c r="AL93" s="23"/>
      <c r="AM93" s="23"/>
      <c r="AN93" s="23"/>
      <c r="AO93" s="23"/>
      <c r="AP93" s="23"/>
      <c r="AQ93" s="23"/>
      <c r="AR93" s="101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4"/>
      <c r="AJ94" s="44"/>
      <c r="AK94" s="23"/>
      <c r="AL94" s="23"/>
      <c r="AM94" s="23"/>
      <c r="AN94" s="23"/>
      <c r="AO94" s="23"/>
      <c r="AP94" s="23"/>
      <c r="AQ94" s="23"/>
      <c r="AR94" s="101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4"/>
      <c r="AJ95" s="44"/>
      <c r="AK95" s="23"/>
      <c r="AL95" s="23"/>
      <c r="AM95" s="23"/>
      <c r="AN95" s="23"/>
      <c r="AO95" s="23"/>
      <c r="AP95" s="23"/>
      <c r="AQ95" s="23"/>
      <c r="AR95" s="101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4"/>
      <c r="AJ96" s="44"/>
      <c r="AK96" s="23"/>
      <c r="AL96" s="23"/>
      <c r="AM96" s="23"/>
      <c r="AN96" s="23"/>
      <c r="AO96" s="23"/>
      <c r="AP96" s="23"/>
      <c r="AQ96" s="23"/>
      <c r="AR96" s="101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4"/>
      <c r="AJ97" s="44"/>
      <c r="AK97" s="23"/>
      <c r="AL97" s="23"/>
      <c r="AM97" s="23"/>
      <c r="AN97" s="23"/>
      <c r="AO97" s="23"/>
      <c r="AP97" s="23"/>
      <c r="AQ97" s="23"/>
      <c r="AR97" s="101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4"/>
      <c r="AJ98" s="44"/>
      <c r="AK98" s="23"/>
      <c r="AL98" s="23"/>
      <c r="AM98" s="23"/>
      <c r="AN98" s="23"/>
      <c r="AO98" s="23"/>
      <c r="AP98" s="23"/>
      <c r="AQ98" s="23"/>
      <c r="AR98" s="101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4"/>
      <c r="AJ99" s="44"/>
      <c r="AK99" s="23"/>
      <c r="AL99" s="23"/>
      <c r="AM99" s="23"/>
      <c r="AN99" s="23"/>
      <c r="AO99" s="23"/>
      <c r="AP99" s="23"/>
      <c r="AQ99" s="23"/>
      <c r="AR99" s="101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1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1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1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1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1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1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1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1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1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1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1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1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1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1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1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1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1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1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1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1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1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1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1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1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1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1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1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1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1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1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1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1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1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1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1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1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1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1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1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1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1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1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1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1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1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1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1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1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1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1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1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1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1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1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1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1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1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1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1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1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1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1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1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1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1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1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1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1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1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1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1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1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1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1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1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1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4"/>
      <c r="AJ176" s="44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4"/>
      <c r="AJ177" s="44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6"/>
      <c r="AI178" s="44"/>
      <c r="AJ178" s="44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6"/>
      <c r="AI179" s="44"/>
      <c r="AJ179" s="44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66"/>
      <c r="AI180" s="44"/>
      <c r="AJ180" s="44"/>
      <c r="AK180" s="23"/>
      <c r="AL180" s="23"/>
      <c r="AM180" s="23"/>
      <c r="AN180" s="23"/>
      <c r="AO180" s="23"/>
      <c r="AP180" s="23"/>
      <c r="AQ180" s="23"/>
      <c r="AR180" s="101"/>
    </row>
    <row r="181" spans="1:44" ht="15" customHeight="1" x14ac:dyDescent="0.25">
      <c r="AG181" s="23"/>
      <c r="AH181" s="66"/>
      <c r="AI181" s="44"/>
      <c r="AJ181" s="44"/>
    </row>
    <row r="182" spans="1:44" ht="15" customHeight="1" x14ac:dyDescent="0.25">
      <c r="AG182" s="23"/>
      <c r="AH182" s="66"/>
      <c r="AI182" s="44"/>
      <c r="AJ182" s="44"/>
    </row>
    <row r="183" spans="1:44" ht="15" customHeight="1" x14ac:dyDescent="0.25">
      <c r="AG183" s="23"/>
      <c r="AH183" s="66"/>
      <c r="AI183" s="44"/>
      <c r="AJ183" s="44"/>
    </row>
    <row r="184" spans="1:44" ht="15" customHeight="1" x14ac:dyDescent="0.25">
      <c r="AG184" s="23"/>
      <c r="AH184" s="66"/>
      <c r="AI184" s="44"/>
      <c r="AJ184" s="44"/>
    </row>
    <row r="185" spans="1:44" ht="15" customHeight="1" x14ac:dyDescent="0.25">
      <c r="AG185" s="23"/>
      <c r="AH185" s="66"/>
      <c r="AI185" s="44"/>
      <c r="AJ185" s="44"/>
    </row>
    <row r="186" spans="1:44" ht="15" customHeight="1" x14ac:dyDescent="0.25">
      <c r="AG186" s="23"/>
      <c r="AH186" s="66"/>
      <c r="AI186" s="44"/>
      <c r="AJ186" s="44"/>
    </row>
    <row r="187" spans="1:44" ht="15" customHeight="1" x14ac:dyDescent="0.25">
      <c r="AG187" s="23"/>
      <c r="AH187" s="66"/>
      <c r="AI187" s="44"/>
      <c r="AJ187" s="44"/>
    </row>
    <row r="188" spans="1:44" ht="15" customHeight="1" x14ac:dyDescent="0.2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</row>
    <row r="189" spans="1:44" ht="15" customHeight="1" x14ac:dyDescent="0.2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</row>
    <row r="190" spans="1:44" ht="15" customHeight="1" x14ac:dyDescent="0.2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</row>
    <row r="191" spans="1:44" ht="15" customHeight="1" x14ac:dyDescent="0.2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</row>
    <row r="192" spans="1:44" ht="15" customHeight="1" x14ac:dyDescent="0.2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</row>
    <row r="193" spans="2:43" ht="15" customHeight="1" x14ac:dyDescent="0.2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</row>
    <row r="194" spans="2:43" ht="15" customHeight="1" x14ac:dyDescent="0.2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</row>
    <row r="195" spans="2:43" ht="15" customHeight="1" x14ac:dyDescent="0.2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</row>
    <row r="196" spans="2:43" ht="15" customHeight="1" x14ac:dyDescent="0.2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54</v>
      </c>
      <c r="F1" s="126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7" t="s">
        <v>61</v>
      </c>
      <c r="C2" s="78"/>
      <c r="D2" s="79"/>
      <c r="E2" s="13" t="s">
        <v>13</v>
      </c>
      <c r="F2" s="14"/>
      <c r="G2" s="14"/>
      <c r="H2" s="14"/>
      <c r="I2" s="20"/>
      <c r="J2" s="15"/>
      <c r="K2" s="102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27" t="s">
        <v>104</v>
      </c>
      <c r="Y2" s="128"/>
      <c r="Z2" s="129"/>
      <c r="AA2" s="13" t="s">
        <v>13</v>
      </c>
      <c r="AB2" s="14"/>
      <c r="AC2" s="14"/>
      <c r="AD2" s="14"/>
      <c r="AE2" s="20"/>
      <c r="AF2" s="15"/>
      <c r="AG2" s="102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3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0"/>
      <c r="E4" s="29"/>
      <c r="F4" s="29"/>
      <c r="G4" s="29"/>
      <c r="H4" s="30"/>
      <c r="I4" s="29"/>
      <c r="J4" s="38"/>
      <c r="K4" s="36"/>
      <c r="L4" s="109"/>
      <c r="M4" s="18"/>
      <c r="N4" s="18"/>
      <c r="O4" s="18"/>
      <c r="P4" s="23"/>
      <c r="Q4" s="29"/>
      <c r="R4" s="29"/>
      <c r="S4" s="30"/>
      <c r="T4" s="29"/>
      <c r="U4" s="29"/>
      <c r="V4" s="131"/>
      <c r="W4" s="36"/>
      <c r="X4" s="29">
        <v>1987</v>
      </c>
      <c r="Y4" s="29" t="s">
        <v>35</v>
      </c>
      <c r="Z4" s="28" t="s">
        <v>110</v>
      </c>
      <c r="AA4" s="29">
        <v>21</v>
      </c>
      <c r="AB4" s="29">
        <v>0</v>
      </c>
      <c r="AC4" s="29">
        <v>4</v>
      </c>
      <c r="AD4" s="29">
        <v>10</v>
      </c>
      <c r="AE4" s="29"/>
      <c r="AF4" s="38"/>
      <c r="AG4" s="36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2"/>
      <c r="AS4" s="10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0"/>
      <c r="E5" s="29"/>
      <c r="F5" s="29"/>
      <c r="G5" s="29"/>
      <c r="H5" s="30"/>
      <c r="I5" s="29"/>
      <c r="J5" s="38"/>
      <c r="K5" s="36"/>
      <c r="L5" s="109"/>
      <c r="M5" s="18"/>
      <c r="N5" s="18"/>
      <c r="O5" s="18"/>
      <c r="P5" s="23"/>
      <c r="Q5" s="29"/>
      <c r="R5" s="29"/>
      <c r="S5" s="30"/>
      <c r="T5" s="29"/>
      <c r="U5" s="29"/>
      <c r="V5" s="131"/>
      <c r="W5" s="36"/>
      <c r="X5" s="29">
        <v>1988</v>
      </c>
      <c r="Y5" s="29" t="s">
        <v>48</v>
      </c>
      <c r="Z5" s="28" t="s">
        <v>110</v>
      </c>
      <c r="AA5" s="29">
        <v>22</v>
      </c>
      <c r="AB5" s="29">
        <v>0</v>
      </c>
      <c r="AC5" s="29">
        <v>13</v>
      </c>
      <c r="AD5" s="29">
        <v>11</v>
      </c>
      <c r="AE5" s="29"/>
      <c r="AF5" s="38"/>
      <c r="AG5" s="36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2"/>
      <c r="AS5" s="10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3"/>
      <c r="D6" s="40"/>
      <c r="E6" s="29"/>
      <c r="F6" s="29"/>
      <c r="G6" s="29"/>
      <c r="H6" s="30"/>
      <c r="I6" s="29"/>
      <c r="J6" s="38"/>
      <c r="K6" s="36"/>
      <c r="L6" s="109"/>
      <c r="M6" s="18"/>
      <c r="N6" s="18"/>
      <c r="O6" s="18"/>
      <c r="P6" s="23"/>
      <c r="Q6" s="29"/>
      <c r="R6" s="29"/>
      <c r="S6" s="30"/>
      <c r="T6" s="29"/>
      <c r="U6" s="29"/>
      <c r="V6" s="131"/>
      <c r="W6" s="36"/>
      <c r="X6" s="29"/>
      <c r="Y6" s="29"/>
      <c r="Z6" s="28"/>
      <c r="AA6" s="29"/>
      <c r="AB6" s="29"/>
      <c r="AC6" s="29"/>
      <c r="AD6" s="29"/>
      <c r="AE6" s="29"/>
      <c r="AF6" s="38"/>
      <c r="AG6" s="36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2"/>
      <c r="AS6" s="10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33"/>
      <c r="D7" s="40"/>
      <c r="E7" s="29"/>
      <c r="F7" s="29"/>
      <c r="G7" s="29"/>
      <c r="H7" s="30"/>
      <c r="I7" s="29"/>
      <c r="J7" s="38"/>
      <c r="K7" s="36"/>
      <c r="L7" s="109"/>
      <c r="M7" s="18"/>
      <c r="N7" s="18"/>
      <c r="O7" s="18"/>
      <c r="P7" s="23"/>
      <c r="Q7" s="29"/>
      <c r="R7" s="29"/>
      <c r="S7" s="30"/>
      <c r="T7" s="29"/>
      <c r="U7" s="29"/>
      <c r="V7" s="131"/>
      <c r="W7" s="36"/>
      <c r="X7" s="29">
        <v>1991</v>
      </c>
      <c r="Y7" s="29" t="s">
        <v>60</v>
      </c>
      <c r="Z7" s="37" t="s">
        <v>110</v>
      </c>
      <c r="AA7" s="29">
        <v>19</v>
      </c>
      <c r="AB7" s="29">
        <v>1</v>
      </c>
      <c r="AC7" s="29">
        <v>15</v>
      </c>
      <c r="AD7" s="29">
        <v>17</v>
      </c>
      <c r="AE7" s="29"/>
      <c r="AF7" s="38"/>
      <c r="AG7" s="3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2"/>
      <c r="AS7" s="10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1992</v>
      </c>
      <c r="C8" s="33" t="s">
        <v>46</v>
      </c>
      <c r="D8" s="40" t="s">
        <v>49</v>
      </c>
      <c r="E8" s="29">
        <v>25</v>
      </c>
      <c r="F8" s="29">
        <v>2</v>
      </c>
      <c r="G8" s="29">
        <v>22</v>
      </c>
      <c r="H8" s="30">
        <v>29</v>
      </c>
      <c r="I8" s="29">
        <v>130</v>
      </c>
      <c r="J8" s="38"/>
      <c r="K8" s="36"/>
      <c r="L8" s="109"/>
      <c r="M8" s="18"/>
      <c r="N8" s="18"/>
      <c r="O8" s="18"/>
      <c r="P8" s="23"/>
      <c r="Q8" s="29"/>
      <c r="R8" s="29"/>
      <c r="S8" s="30"/>
      <c r="T8" s="29"/>
      <c r="U8" s="29"/>
      <c r="V8" s="131"/>
      <c r="W8" s="36"/>
      <c r="X8" s="29"/>
      <c r="Y8" s="33"/>
      <c r="Z8" s="40"/>
      <c r="AA8" s="29"/>
      <c r="AB8" s="29"/>
      <c r="AC8" s="29"/>
      <c r="AD8" s="30"/>
      <c r="AE8" s="29"/>
      <c r="AF8" s="38"/>
      <c r="AG8" s="36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2"/>
      <c r="AS8" s="10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1993</v>
      </c>
      <c r="C9" s="33" t="s">
        <v>48</v>
      </c>
      <c r="D9" s="40" t="s">
        <v>49</v>
      </c>
      <c r="E9" s="29">
        <v>11</v>
      </c>
      <c r="F9" s="29">
        <v>0</v>
      </c>
      <c r="G9" s="29">
        <v>9</v>
      </c>
      <c r="H9" s="30">
        <v>12</v>
      </c>
      <c r="I9" s="29">
        <v>55</v>
      </c>
      <c r="J9" s="38"/>
      <c r="K9" s="36"/>
      <c r="L9" s="109"/>
      <c r="M9" s="18"/>
      <c r="N9" s="18"/>
      <c r="O9" s="18"/>
      <c r="P9" s="23"/>
      <c r="Q9" s="29"/>
      <c r="R9" s="29"/>
      <c r="S9" s="30"/>
      <c r="T9" s="29"/>
      <c r="U9" s="29"/>
      <c r="V9" s="131"/>
      <c r="W9" s="36"/>
      <c r="X9" s="29"/>
      <c r="Y9" s="33"/>
      <c r="Z9" s="40"/>
      <c r="AA9" s="29"/>
      <c r="AB9" s="29"/>
      <c r="AC9" s="29"/>
      <c r="AD9" s="30"/>
      <c r="AE9" s="29"/>
      <c r="AF9" s="38"/>
      <c r="AG9" s="3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2"/>
      <c r="AS9" s="10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1994</v>
      </c>
      <c r="C10" s="33" t="s">
        <v>46</v>
      </c>
      <c r="D10" s="40" t="s">
        <v>36</v>
      </c>
      <c r="E10" s="29">
        <v>14</v>
      </c>
      <c r="F10" s="29">
        <v>0</v>
      </c>
      <c r="G10" s="29">
        <v>3</v>
      </c>
      <c r="H10" s="30">
        <v>9</v>
      </c>
      <c r="I10" s="29">
        <v>58</v>
      </c>
      <c r="J10" s="38"/>
      <c r="K10" s="36"/>
      <c r="L10" s="109"/>
      <c r="M10" s="18"/>
      <c r="N10" s="18"/>
      <c r="O10" s="18"/>
      <c r="P10" s="23"/>
      <c r="Q10" s="29"/>
      <c r="R10" s="29"/>
      <c r="S10" s="30"/>
      <c r="T10" s="29"/>
      <c r="U10" s="29"/>
      <c r="V10" s="131"/>
      <c r="W10" s="36"/>
      <c r="X10" s="29"/>
      <c r="Y10" s="33"/>
      <c r="Z10" s="40"/>
      <c r="AA10" s="29"/>
      <c r="AB10" s="29"/>
      <c r="AC10" s="29"/>
      <c r="AD10" s="30"/>
      <c r="AE10" s="29"/>
      <c r="AF10" s="38"/>
      <c r="AG10" s="3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2"/>
      <c r="AS10" s="10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85" t="s">
        <v>106</v>
      </c>
      <c r="C11" s="89"/>
      <c r="D11" s="88"/>
      <c r="E11" s="87">
        <f>SUM(E4:E10)</f>
        <v>50</v>
      </c>
      <c r="F11" s="87">
        <f>SUM(F4:F10)</f>
        <v>2</v>
      </c>
      <c r="G11" s="87">
        <f>SUM(G4:G10)</f>
        <v>34</v>
      </c>
      <c r="H11" s="87">
        <f>SUM(H4:H10)</f>
        <v>50</v>
      </c>
      <c r="I11" s="87">
        <f>SUM(I4:I10)</f>
        <v>243</v>
      </c>
      <c r="J11" s="133">
        <v>0</v>
      </c>
      <c r="K11" s="102">
        <f>SUM(K4:K10)</f>
        <v>0</v>
      </c>
      <c r="L11" s="22"/>
      <c r="M11" s="20"/>
      <c r="N11" s="112"/>
      <c r="O11" s="113"/>
      <c r="P11" s="23"/>
      <c r="Q11" s="87">
        <f>SUM(Q4:Q10)</f>
        <v>0</v>
      </c>
      <c r="R11" s="87">
        <f>SUM(R4:R10)</f>
        <v>0</v>
      </c>
      <c r="S11" s="87">
        <f>SUM(S4:S10)</f>
        <v>0</v>
      </c>
      <c r="T11" s="87">
        <f>SUM(T4:T10)</f>
        <v>0</v>
      </c>
      <c r="U11" s="87">
        <f>SUM(U4:U10)</f>
        <v>0</v>
      </c>
      <c r="V11" s="42">
        <v>0</v>
      </c>
      <c r="W11" s="102">
        <f>SUM(W4:W10)</f>
        <v>0</v>
      </c>
      <c r="X11" s="16" t="s">
        <v>106</v>
      </c>
      <c r="Y11" s="17"/>
      <c r="Z11" s="15"/>
      <c r="AA11" s="87">
        <f>SUM(AA4:AA10)</f>
        <v>62</v>
      </c>
      <c r="AB11" s="87">
        <f>SUM(AB4:AB10)</f>
        <v>1</v>
      </c>
      <c r="AC11" s="87">
        <f>SUM(AC4:AC10)</f>
        <v>32</v>
      </c>
      <c r="AD11" s="87">
        <f>SUM(AD4:AD10)</f>
        <v>38</v>
      </c>
      <c r="AE11" s="87">
        <f>SUM(AE4:AE10)</f>
        <v>0</v>
      </c>
      <c r="AF11" s="133">
        <v>0</v>
      </c>
      <c r="AG11" s="102">
        <f>SUM(AG4:AG10)</f>
        <v>0</v>
      </c>
      <c r="AH11" s="22"/>
      <c r="AI11" s="20"/>
      <c r="AJ11" s="112"/>
      <c r="AK11" s="113"/>
      <c r="AL11" s="23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133">
        <v>0</v>
      </c>
      <c r="AS11" s="130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36"/>
      <c r="L12" s="23"/>
      <c r="M12" s="23"/>
      <c r="N12" s="23"/>
      <c r="O12" s="23"/>
      <c r="P12" s="44"/>
      <c r="Q12" s="44"/>
      <c r="R12" s="47"/>
      <c r="S12" s="44"/>
      <c r="T12" s="44"/>
      <c r="U12" s="23"/>
      <c r="V12" s="23"/>
      <c r="W12" s="36"/>
      <c r="X12" s="44"/>
      <c r="Y12" s="44"/>
      <c r="Z12" s="44"/>
      <c r="AA12" s="44"/>
      <c r="AB12" s="44"/>
      <c r="AC12" s="44"/>
      <c r="AD12" s="44"/>
      <c r="AE12" s="44"/>
      <c r="AF12" s="45"/>
      <c r="AG12" s="36"/>
      <c r="AH12" s="23"/>
      <c r="AI12" s="23"/>
      <c r="AJ12" s="23"/>
      <c r="AK12" s="23"/>
      <c r="AL12" s="44"/>
      <c r="AM12" s="44"/>
      <c r="AN12" s="47"/>
      <c r="AO12" s="44"/>
      <c r="AP12" s="44"/>
      <c r="AQ12" s="23"/>
      <c r="AR12" s="23"/>
      <c r="AS12" s="3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34" t="s">
        <v>107</v>
      </c>
      <c r="C13" s="135"/>
      <c r="D13" s="13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108</v>
      </c>
      <c r="O13" s="18" t="s">
        <v>109</v>
      </c>
      <c r="Q13" s="47"/>
      <c r="R13" s="47" t="s">
        <v>50</v>
      </c>
      <c r="S13" s="47"/>
      <c r="T13" s="44" t="s">
        <v>59</v>
      </c>
      <c r="U13" s="23"/>
      <c r="V13" s="36"/>
      <c r="W13" s="36"/>
      <c r="X13" s="137"/>
      <c r="Y13" s="137"/>
      <c r="Z13" s="137"/>
      <c r="AA13" s="137"/>
      <c r="AB13" s="137"/>
      <c r="AC13" s="47"/>
      <c r="AD13" s="47"/>
      <c r="AE13" s="47"/>
      <c r="AF13" s="44"/>
      <c r="AG13" s="44"/>
      <c r="AH13" s="44"/>
      <c r="AI13" s="44"/>
      <c r="AJ13" s="44"/>
      <c r="AK13" s="44"/>
      <c r="AM13" s="36"/>
      <c r="AN13" s="137"/>
      <c r="AO13" s="137"/>
      <c r="AP13" s="137"/>
      <c r="AQ13" s="137"/>
      <c r="AR13" s="137"/>
      <c r="AS13" s="13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50" t="s">
        <v>12</v>
      </c>
      <c r="C14" s="12"/>
      <c r="D14" s="52"/>
      <c r="E14" s="138">
        <v>129</v>
      </c>
      <c r="F14" s="138">
        <v>4</v>
      </c>
      <c r="G14" s="138">
        <v>30</v>
      </c>
      <c r="H14" s="138">
        <v>72</v>
      </c>
      <c r="I14" s="138">
        <v>452</v>
      </c>
      <c r="J14" s="139">
        <v>0.56599999999999995</v>
      </c>
      <c r="K14" s="44">
        <f>PRODUCT(I14/J14)</f>
        <v>798.58657243816265</v>
      </c>
      <c r="L14" s="140">
        <f>PRODUCT((F14+G14)/E14)</f>
        <v>0.26356589147286824</v>
      </c>
      <c r="M14" s="140">
        <f>PRODUCT(H14/E14)</f>
        <v>0.55813953488372092</v>
      </c>
      <c r="N14" s="140">
        <f>PRODUCT((F14+G14+H14)/E14)</f>
        <v>0.82170542635658916</v>
      </c>
      <c r="O14" s="140">
        <f>PRODUCT(I14/E14)</f>
        <v>3.5038759689922481</v>
      </c>
      <c r="Q14" s="47"/>
      <c r="R14" s="47"/>
      <c r="S14" s="47"/>
      <c r="T14" s="44" t="s">
        <v>51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1" t="s">
        <v>61</v>
      </c>
      <c r="C15" s="142"/>
      <c r="D15" s="143"/>
      <c r="E15" s="138">
        <f>PRODUCT(E11+Q11)</f>
        <v>50</v>
      </c>
      <c r="F15" s="138">
        <f>PRODUCT(F11+R11)</f>
        <v>2</v>
      </c>
      <c r="G15" s="138">
        <f>PRODUCT(G11+S11)</f>
        <v>34</v>
      </c>
      <c r="H15" s="138">
        <f>PRODUCT(H11+T11)</f>
        <v>50</v>
      </c>
      <c r="I15" s="138">
        <f>PRODUCT(I11+U11)</f>
        <v>243</v>
      </c>
      <c r="J15" s="139">
        <v>0</v>
      </c>
      <c r="K15" s="44">
        <f>PRODUCT(K11+W11)</f>
        <v>0</v>
      </c>
      <c r="L15" s="140">
        <f>PRODUCT((F15+G15)/E15)</f>
        <v>0.72</v>
      </c>
      <c r="M15" s="140">
        <f>PRODUCT(H15/E15)</f>
        <v>1</v>
      </c>
      <c r="N15" s="140">
        <f>PRODUCT((F15+G15+H15)/E15)</f>
        <v>1.72</v>
      </c>
      <c r="O15" s="140">
        <f>PRODUCT(I15/E15)</f>
        <v>4.8600000000000003</v>
      </c>
      <c r="Q15" s="47"/>
      <c r="R15" s="47"/>
      <c r="S15" s="47"/>
      <c r="T15" s="67" t="s">
        <v>52</v>
      </c>
      <c r="U15" s="44"/>
      <c r="V15" s="44"/>
      <c r="W15" s="44"/>
      <c r="X15" s="44"/>
      <c r="Y15" s="44"/>
      <c r="Z15" s="44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73" t="s">
        <v>104</v>
      </c>
      <c r="C16" s="74"/>
      <c r="D16" s="75"/>
      <c r="E16" s="138">
        <f>PRODUCT(AA11+AM11)</f>
        <v>62</v>
      </c>
      <c r="F16" s="138">
        <f>PRODUCT(AB11+AN11)</f>
        <v>1</v>
      </c>
      <c r="G16" s="138">
        <f>PRODUCT(AC11+AO11)</f>
        <v>32</v>
      </c>
      <c r="H16" s="138">
        <f>PRODUCT(AD11+AP11)</f>
        <v>38</v>
      </c>
      <c r="I16" s="138">
        <f>PRODUCT(AE11+AQ11)</f>
        <v>0</v>
      </c>
      <c r="J16" s="139">
        <v>0</v>
      </c>
      <c r="K16" s="23">
        <f>PRODUCT(AG11+AS11)</f>
        <v>0</v>
      </c>
      <c r="L16" s="140">
        <v>0</v>
      </c>
      <c r="M16" s="140">
        <v>0</v>
      </c>
      <c r="N16" s="140">
        <v>0</v>
      </c>
      <c r="O16" s="140">
        <v>0</v>
      </c>
      <c r="Q16" s="47"/>
      <c r="R16" s="47"/>
      <c r="S16" s="44"/>
      <c r="T16" s="67" t="s">
        <v>53</v>
      </c>
      <c r="U16" s="23"/>
      <c r="V16" s="23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23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4" t="s">
        <v>106</v>
      </c>
      <c r="C17" s="145"/>
      <c r="D17" s="146"/>
      <c r="E17" s="138">
        <f>SUM(E14:E16)</f>
        <v>241</v>
      </c>
      <c r="F17" s="138">
        <f t="shared" ref="F17:I17" si="0">SUM(F14:F16)</f>
        <v>7</v>
      </c>
      <c r="G17" s="138">
        <f t="shared" si="0"/>
        <v>96</v>
      </c>
      <c r="H17" s="138">
        <f t="shared" si="0"/>
        <v>160</v>
      </c>
      <c r="I17" s="138">
        <f t="shared" si="0"/>
        <v>695</v>
      </c>
      <c r="J17" s="139">
        <v>0</v>
      </c>
      <c r="K17" s="44">
        <f>SUM(K14:K16)</f>
        <v>798.58657243816265</v>
      </c>
      <c r="L17" s="140">
        <f>PRODUCT((F17+G17)/E17)</f>
        <v>0.42738589211618255</v>
      </c>
      <c r="M17" s="140">
        <f>PRODUCT(H17/E17)</f>
        <v>0.66390041493775931</v>
      </c>
      <c r="N17" s="140">
        <f>PRODUCT((F17+G17+H17)/E17)</f>
        <v>1.0912863070539418</v>
      </c>
      <c r="O17" s="140">
        <f>PRODUCT(I17/179)</f>
        <v>3.8826815642458099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3"/>
      <c r="F18" s="23"/>
      <c r="G18" s="23"/>
      <c r="H18" s="23"/>
      <c r="I18" s="23"/>
      <c r="J18" s="44"/>
      <c r="K18" s="44"/>
      <c r="L18" s="23"/>
      <c r="M18" s="23"/>
      <c r="N18" s="23"/>
      <c r="O18" s="23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3"/>
      <c r="AL182" s="23"/>
    </row>
    <row r="183" spans="12:38" x14ac:dyDescent="0.25">
      <c r="R183" s="36"/>
      <c r="S183" s="3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36"/>
      <c r="S184" s="3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36"/>
      <c r="S185" s="3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36"/>
      <c r="S186" s="36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sortState ref="X4:AB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9" customWidth="1"/>
    <col min="3" max="3" width="21.5703125" style="68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68" customWidth="1"/>
    <col min="12" max="12" width="7.28515625" style="68" customWidth="1"/>
    <col min="13" max="21" width="5.28515625" style="68" customWidth="1"/>
    <col min="22" max="22" width="9" style="68" customWidth="1"/>
    <col min="23" max="23" width="20.28515625" style="100" customWidth="1"/>
    <col min="24" max="24" width="9.7109375" style="68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3" t="s">
        <v>79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80"/>
      <c r="X1" s="35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34</v>
      </c>
      <c r="C2" s="5" t="s">
        <v>54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62</v>
      </c>
      <c r="C3" s="22" t="s">
        <v>63</v>
      </c>
      <c r="D3" s="85" t="s">
        <v>64</v>
      </c>
      <c r="E3" s="86" t="s">
        <v>1</v>
      </c>
      <c r="F3" s="23"/>
      <c r="G3" s="87" t="s">
        <v>65</v>
      </c>
      <c r="H3" s="88" t="s">
        <v>66</v>
      </c>
      <c r="I3" s="88" t="s">
        <v>32</v>
      </c>
      <c r="J3" s="17" t="s">
        <v>67</v>
      </c>
      <c r="K3" s="89" t="s">
        <v>68</v>
      </c>
      <c r="L3" s="89" t="s">
        <v>69</v>
      </c>
      <c r="M3" s="87" t="s">
        <v>70</v>
      </c>
      <c r="N3" s="87" t="s">
        <v>31</v>
      </c>
      <c r="O3" s="88" t="s">
        <v>71</v>
      </c>
      <c r="P3" s="87" t="s">
        <v>66</v>
      </c>
      <c r="Q3" s="87" t="s">
        <v>17</v>
      </c>
      <c r="R3" s="87">
        <v>1</v>
      </c>
      <c r="S3" s="87">
        <v>2</v>
      </c>
      <c r="T3" s="87">
        <v>3</v>
      </c>
      <c r="U3" s="87" t="s">
        <v>72</v>
      </c>
      <c r="V3" s="17" t="s">
        <v>22</v>
      </c>
      <c r="W3" s="16" t="s">
        <v>73</v>
      </c>
      <c r="X3" s="16" t="s">
        <v>74</v>
      </c>
      <c r="Y3" s="81"/>
      <c r="Z3" s="81"/>
      <c r="AA3" s="81"/>
      <c r="AB3" s="81"/>
      <c r="AC3" s="81"/>
      <c r="AD3" s="81"/>
    </row>
    <row r="4" spans="1:30" x14ac:dyDescent="0.25">
      <c r="A4" s="9"/>
      <c r="B4" s="90" t="s">
        <v>75</v>
      </c>
      <c r="C4" s="91" t="s">
        <v>76</v>
      </c>
      <c r="D4" s="92" t="s">
        <v>77</v>
      </c>
      <c r="E4" s="93"/>
      <c r="F4" s="94"/>
      <c r="G4" s="95">
        <v>1</v>
      </c>
      <c r="H4" s="96"/>
      <c r="I4" s="95"/>
      <c r="J4" s="97"/>
      <c r="K4" s="97"/>
      <c r="L4" s="97"/>
      <c r="M4" s="97">
        <v>1</v>
      </c>
      <c r="N4" s="95"/>
      <c r="O4" s="96"/>
      <c r="P4" s="95">
        <v>2</v>
      </c>
      <c r="Q4" s="96"/>
      <c r="R4" s="96"/>
      <c r="S4" s="96"/>
      <c r="T4" s="96"/>
      <c r="U4" s="96"/>
      <c r="V4" s="98"/>
      <c r="W4" s="92" t="s">
        <v>78</v>
      </c>
      <c r="X4" s="95">
        <v>300</v>
      </c>
      <c r="Y4" s="81"/>
      <c r="Z4" s="81"/>
      <c r="AA4" s="81"/>
      <c r="AB4" s="81"/>
      <c r="AC4" s="81"/>
      <c r="AD4" s="81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1"/>
      <c r="Z5" s="81"/>
      <c r="AA5" s="81"/>
      <c r="AB5" s="81"/>
      <c r="AC5" s="81"/>
      <c r="AD5" s="81"/>
    </row>
    <row r="6" spans="1:30" x14ac:dyDescent="0.25">
      <c r="A6" s="9"/>
      <c r="B6" s="67"/>
      <c r="C6" s="44"/>
      <c r="D6" s="67"/>
      <c r="E6" s="99"/>
      <c r="G6" s="44"/>
      <c r="H6" s="47"/>
      <c r="I6" s="44"/>
      <c r="J6" s="23"/>
      <c r="K6" s="23"/>
      <c r="L6" s="23"/>
      <c r="M6" s="44"/>
      <c r="N6" s="44"/>
      <c r="O6" s="44"/>
      <c r="P6" s="44"/>
      <c r="Q6" s="44"/>
      <c r="R6" s="44"/>
      <c r="S6" s="44"/>
      <c r="T6" s="44"/>
      <c r="U6" s="44"/>
      <c r="V6" s="44"/>
      <c r="W6" s="67"/>
      <c r="X6" s="44"/>
      <c r="Y6" s="81"/>
      <c r="Z6" s="81"/>
      <c r="AA6" s="81"/>
      <c r="AB6" s="81"/>
      <c r="AC6" s="81"/>
      <c r="AD6" s="81"/>
    </row>
    <row r="7" spans="1:30" x14ac:dyDescent="0.25">
      <c r="A7" s="9"/>
      <c r="B7" s="67"/>
      <c r="C7" s="44"/>
      <c r="D7" s="67"/>
      <c r="E7" s="99"/>
      <c r="G7" s="44"/>
      <c r="H7" s="47"/>
      <c r="I7" s="44"/>
      <c r="J7" s="23"/>
      <c r="K7" s="23"/>
      <c r="L7" s="23"/>
      <c r="M7" s="44"/>
      <c r="N7" s="44"/>
      <c r="O7" s="44"/>
      <c r="P7" s="44"/>
      <c r="Q7" s="44"/>
      <c r="R7" s="44"/>
      <c r="S7" s="44"/>
      <c r="T7" s="44"/>
      <c r="U7" s="44"/>
      <c r="V7" s="44"/>
      <c r="W7" s="67"/>
      <c r="X7" s="44"/>
      <c r="Y7" s="81"/>
      <c r="Z7" s="81"/>
      <c r="AA7" s="81"/>
      <c r="AB7" s="81"/>
      <c r="AC7" s="81"/>
      <c r="AD7" s="81"/>
    </row>
    <row r="8" spans="1:30" x14ac:dyDescent="0.25">
      <c r="A8" s="9"/>
      <c r="B8" s="67"/>
      <c r="C8" s="44"/>
      <c r="D8" s="67"/>
      <c r="E8" s="99"/>
      <c r="G8" s="44"/>
      <c r="H8" s="47"/>
      <c r="I8" s="44"/>
      <c r="J8" s="23"/>
      <c r="K8" s="23"/>
      <c r="L8" s="23"/>
      <c r="M8" s="44"/>
      <c r="N8" s="44"/>
      <c r="O8" s="44"/>
      <c r="P8" s="44"/>
      <c r="Q8" s="44"/>
      <c r="R8" s="44"/>
      <c r="S8" s="44"/>
      <c r="T8" s="44"/>
      <c r="U8" s="44"/>
      <c r="V8" s="44"/>
      <c r="W8" s="67"/>
      <c r="X8" s="44"/>
      <c r="Y8" s="81"/>
      <c r="Z8" s="81"/>
      <c r="AA8" s="81"/>
      <c r="AB8" s="81"/>
      <c r="AC8" s="81"/>
      <c r="AD8" s="81"/>
    </row>
    <row r="9" spans="1:30" x14ac:dyDescent="0.25">
      <c r="A9" s="9"/>
      <c r="B9" s="67"/>
      <c r="C9" s="44"/>
      <c r="D9" s="67"/>
      <c r="E9" s="99"/>
      <c r="G9" s="44"/>
      <c r="H9" s="47"/>
      <c r="I9" s="44"/>
      <c r="J9" s="23"/>
      <c r="K9" s="23"/>
      <c r="L9" s="23"/>
      <c r="M9" s="44"/>
      <c r="N9" s="44"/>
      <c r="O9" s="44"/>
      <c r="P9" s="44"/>
      <c r="Q9" s="44"/>
      <c r="R9" s="44"/>
      <c r="S9" s="44"/>
      <c r="T9" s="44"/>
      <c r="U9" s="44"/>
      <c r="V9" s="44"/>
      <c r="W9" s="67"/>
      <c r="X9" s="44"/>
      <c r="Y9" s="81"/>
      <c r="Z9" s="81"/>
      <c r="AA9" s="81"/>
      <c r="AB9" s="81"/>
      <c r="AC9" s="81"/>
      <c r="AD9" s="81"/>
    </row>
    <row r="10" spans="1:30" x14ac:dyDescent="0.25">
      <c r="A10" s="9"/>
      <c r="B10" s="67"/>
      <c r="C10" s="44"/>
      <c r="D10" s="67"/>
      <c r="E10" s="99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67"/>
      <c r="X10" s="44"/>
      <c r="Y10" s="81"/>
      <c r="Z10" s="81"/>
      <c r="AA10" s="81"/>
      <c r="AB10" s="81"/>
      <c r="AC10" s="81"/>
      <c r="AD10" s="81"/>
    </row>
    <row r="11" spans="1:30" x14ac:dyDescent="0.25">
      <c r="A11" s="9"/>
      <c r="B11" s="67"/>
      <c r="C11" s="44"/>
      <c r="D11" s="67"/>
      <c r="E11" s="99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67"/>
      <c r="X11" s="44"/>
      <c r="Y11" s="81"/>
      <c r="Z11" s="81"/>
      <c r="AA11" s="81"/>
      <c r="AB11" s="81"/>
      <c r="AC11" s="81"/>
      <c r="AD11" s="81"/>
    </row>
    <row r="12" spans="1:30" x14ac:dyDescent="0.25">
      <c r="A12" s="9"/>
      <c r="B12" s="67"/>
      <c r="C12" s="44"/>
      <c r="D12" s="67"/>
      <c r="E12" s="99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67"/>
      <c r="X12" s="44"/>
      <c r="Y12" s="81"/>
      <c r="Z12" s="81"/>
      <c r="AA12" s="81"/>
      <c r="AB12" s="81"/>
      <c r="AC12" s="81"/>
      <c r="AD12" s="81"/>
    </row>
    <row r="13" spans="1:30" x14ac:dyDescent="0.25">
      <c r="A13" s="9"/>
      <c r="B13" s="67"/>
      <c r="C13" s="44"/>
      <c r="D13" s="67"/>
      <c r="E13" s="99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67"/>
      <c r="X13" s="44"/>
      <c r="Y13" s="81"/>
      <c r="Z13" s="81"/>
      <c r="AA13" s="81"/>
      <c r="AB13" s="81"/>
      <c r="AC13" s="81"/>
      <c r="AD13" s="81"/>
    </row>
    <row r="14" spans="1:30" x14ac:dyDescent="0.25">
      <c r="A14" s="9"/>
      <c r="B14" s="67"/>
      <c r="C14" s="44"/>
      <c r="D14" s="67"/>
      <c r="E14" s="99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67"/>
      <c r="X14" s="44"/>
      <c r="Y14" s="81"/>
      <c r="Z14" s="81"/>
      <c r="AA14" s="81"/>
      <c r="AB14" s="81"/>
      <c r="AC14" s="81"/>
      <c r="AD14" s="81"/>
    </row>
    <row r="15" spans="1:30" x14ac:dyDescent="0.25">
      <c r="A15" s="9"/>
      <c r="B15" s="67"/>
      <c r="C15" s="44"/>
      <c r="D15" s="67"/>
      <c r="E15" s="99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67"/>
      <c r="X15" s="44"/>
      <c r="Y15" s="81"/>
      <c r="Z15" s="81"/>
      <c r="AA15" s="81"/>
      <c r="AB15" s="81"/>
      <c r="AC15" s="81"/>
      <c r="AD15" s="81"/>
    </row>
    <row r="16" spans="1:30" x14ac:dyDescent="0.25">
      <c r="A16" s="9"/>
      <c r="B16" s="67"/>
      <c r="C16" s="44"/>
      <c r="D16" s="67"/>
      <c r="E16" s="99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67"/>
      <c r="X16" s="44"/>
      <c r="Y16" s="81"/>
      <c r="Z16" s="81"/>
      <c r="AA16" s="81"/>
      <c r="AB16" s="81"/>
      <c r="AC16" s="81"/>
      <c r="AD16" s="81"/>
    </row>
    <row r="17" spans="1:30" x14ac:dyDescent="0.25">
      <c r="A17" s="9"/>
      <c r="B17" s="67"/>
      <c r="C17" s="44"/>
      <c r="D17" s="67"/>
      <c r="E17" s="99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67"/>
      <c r="X17" s="44"/>
      <c r="Y17" s="81"/>
      <c r="Z17" s="81"/>
      <c r="AA17" s="81"/>
      <c r="AB17" s="81"/>
      <c r="AC17" s="81"/>
      <c r="AD17" s="81"/>
    </row>
    <row r="18" spans="1:30" x14ac:dyDescent="0.25">
      <c r="A18" s="9"/>
      <c r="B18" s="67"/>
      <c r="C18" s="44"/>
      <c r="D18" s="67"/>
      <c r="E18" s="99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67"/>
      <c r="X18" s="44"/>
      <c r="Y18" s="81"/>
      <c r="Z18" s="81"/>
      <c r="AA18" s="81"/>
      <c r="AB18" s="81"/>
      <c r="AC18" s="81"/>
      <c r="AD18" s="81"/>
    </row>
    <row r="19" spans="1:30" x14ac:dyDescent="0.25">
      <c r="A19" s="9"/>
      <c r="B19" s="67"/>
      <c r="C19" s="44"/>
      <c r="D19" s="67"/>
      <c r="E19" s="99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67"/>
      <c r="X19" s="44"/>
      <c r="Y19" s="81"/>
      <c r="Z19" s="81"/>
      <c r="AA19" s="81"/>
      <c r="AB19" s="81"/>
      <c r="AC19" s="81"/>
      <c r="AD19" s="81"/>
    </row>
    <row r="20" spans="1:30" x14ac:dyDescent="0.25">
      <c r="A20" s="9"/>
      <c r="B20" s="67"/>
      <c r="C20" s="44"/>
      <c r="D20" s="67"/>
      <c r="E20" s="99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7"/>
      <c r="X20" s="44"/>
      <c r="Y20" s="81"/>
      <c r="Z20" s="81"/>
      <c r="AA20" s="81"/>
      <c r="AB20" s="81"/>
      <c r="AC20" s="81"/>
      <c r="AD20" s="81"/>
    </row>
    <row r="21" spans="1:30" x14ac:dyDescent="0.25">
      <c r="A21" s="9"/>
      <c r="B21" s="67"/>
      <c r="C21" s="44"/>
      <c r="D21" s="67"/>
      <c r="E21" s="99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67"/>
      <c r="X21" s="44"/>
      <c r="Y21" s="81"/>
      <c r="Z21" s="81"/>
      <c r="AA21" s="81"/>
      <c r="AB21" s="81"/>
      <c r="AC21" s="81"/>
      <c r="AD21" s="81"/>
    </row>
    <row r="22" spans="1:30" x14ac:dyDescent="0.25">
      <c r="A22" s="9"/>
      <c r="B22" s="67"/>
      <c r="C22" s="44"/>
      <c r="D22" s="67"/>
      <c r="E22" s="99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67"/>
      <c r="X22" s="44"/>
      <c r="Y22" s="81"/>
      <c r="Z22" s="81"/>
      <c r="AA22" s="81"/>
      <c r="AB22" s="81"/>
      <c r="AC22" s="81"/>
      <c r="AD22" s="81"/>
    </row>
    <row r="23" spans="1:30" x14ac:dyDescent="0.25">
      <c r="A23" s="9"/>
      <c r="B23" s="67"/>
      <c r="C23" s="44"/>
      <c r="D23" s="67"/>
      <c r="E23" s="99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67"/>
      <c r="X23" s="44"/>
      <c r="Y23" s="81"/>
      <c r="Z23" s="81"/>
      <c r="AA23" s="81"/>
      <c r="AB23" s="81"/>
      <c r="AC23" s="81"/>
      <c r="AD23" s="81"/>
    </row>
    <row r="24" spans="1:30" x14ac:dyDescent="0.25">
      <c r="A24" s="9"/>
      <c r="B24" s="67"/>
      <c r="C24" s="44"/>
      <c r="D24" s="67"/>
      <c r="E24" s="99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67"/>
      <c r="X24" s="44"/>
      <c r="Y24" s="81"/>
      <c r="Z24" s="81"/>
      <c r="AA24" s="81"/>
      <c r="AB24" s="81"/>
      <c r="AC24" s="81"/>
      <c r="AD24" s="81"/>
    </row>
    <row r="25" spans="1:30" x14ac:dyDescent="0.25">
      <c r="A25" s="9"/>
      <c r="B25" s="67"/>
      <c r="C25" s="44"/>
      <c r="D25" s="67"/>
      <c r="E25" s="99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7"/>
      <c r="X25" s="44"/>
      <c r="Y25" s="81"/>
      <c r="Z25" s="81"/>
      <c r="AA25" s="81"/>
      <c r="AB25" s="81"/>
      <c r="AC25" s="81"/>
      <c r="AD25" s="81"/>
    </row>
    <row r="26" spans="1:30" x14ac:dyDescent="0.25">
      <c r="A26" s="9"/>
      <c r="B26" s="67"/>
      <c r="C26" s="44"/>
      <c r="D26" s="67"/>
      <c r="E26" s="99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7"/>
      <c r="X26" s="44"/>
      <c r="Y26" s="81"/>
      <c r="Z26" s="81"/>
      <c r="AA26" s="81"/>
      <c r="AB26" s="81"/>
      <c r="AC26" s="81"/>
      <c r="AD26" s="81"/>
    </row>
    <row r="27" spans="1:30" x14ac:dyDescent="0.25">
      <c r="A27" s="9"/>
      <c r="B27" s="67"/>
      <c r="C27" s="44"/>
      <c r="D27" s="67"/>
      <c r="E27" s="99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7"/>
      <c r="X27" s="44"/>
      <c r="Y27" s="81"/>
      <c r="Z27" s="81"/>
      <c r="AA27" s="81"/>
      <c r="AB27" s="81"/>
      <c r="AC27" s="81"/>
      <c r="AD27" s="81"/>
    </row>
    <row r="28" spans="1:30" x14ac:dyDescent="0.25">
      <c r="A28" s="9"/>
      <c r="B28" s="67"/>
      <c r="C28" s="44"/>
      <c r="D28" s="67"/>
      <c r="E28" s="99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7"/>
      <c r="X28" s="44"/>
      <c r="Y28" s="81"/>
      <c r="Z28" s="81"/>
      <c r="AA28" s="81"/>
      <c r="AB28" s="81"/>
      <c r="AC28" s="81"/>
      <c r="AD28" s="81"/>
    </row>
    <row r="29" spans="1:30" x14ac:dyDescent="0.25">
      <c r="A29" s="9"/>
      <c r="B29" s="67"/>
      <c r="C29" s="44"/>
      <c r="D29" s="67"/>
      <c r="E29" s="99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7"/>
      <c r="X29" s="44"/>
      <c r="Y29" s="81"/>
      <c r="Z29" s="81"/>
      <c r="AA29" s="81"/>
      <c r="AB29" s="81"/>
      <c r="AC29" s="81"/>
      <c r="AD29" s="81"/>
    </row>
    <row r="30" spans="1:30" x14ac:dyDescent="0.25">
      <c r="A30" s="9"/>
      <c r="B30" s="67"/>
      <c r="C30" s="44"/>
      <c r="D30" s="67"/>
      <c r="E30" s="99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7"/>
      <c r="X30" s="44"/>
      <c r="Y30" s="81"/>
      <c r="Z30" s="81"/>
      <c r="AA30" s="81"/>
      <c r="AB30" s="81"/>
      <c r="AC30" s="81"/>
      <c r="AD30" s="81"/>
    </row>
    <row r="31" spans="1:30" x14ac:dyDescent="0.25">
      <c r="A31" s="9"/>
      <c r="B31" s="67"/>
      <c r="C31" s="44"/>
      <c r="D31" s="67"/>
      <c r="E31" s="99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67"/>
      <c r="X31" s="44"/>
      <c r="Y31" s="81"/>
      <c r="Z31" s="81"/>
      <c r="AA31" s="81"/>
      <c r="AB31" s="81"/>
      <c r="AC31" s="81"/>
      <c r="AD31" s="81"/>
    </row>
    <row r="32" spans="1:30" x14ac:dyDescent="0.25">
      <c r="A32" s="9"/>
      <c r="B32" s="67"/>
      <c r="C32" s="44"/>
      <c r="D32" s="67"/>
      <c r="E32" s="99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7"/>
      <c r="X32" s="44"/>
      <c r="Y32" s="81"/>
      <c r="Z32" s="81"/>
      <c r="AA32" s="81"/>
      <c r="AB32" s="81"/>
      <c r="AC32" s="81"/>
      <c r="AD32" s="81"/>
    </row>
    <row r="33" spans="1:30" x14ac:dyDescent="0.25">
      <c r="A33" s="9"/>
      <c r="B33" s="67"/>
      <c r="C33" s="44"/>
      <c r="D33" s="67"/>
      <c r="E33" s="99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67"/>
      <c r="X33" s="44"/>
      <c r="Y33" s="81"/>
      <c r="Z33" s="81"/>
      <c r="AA33" s="81"/>
      <c r="AB33" s="81"/>
      <c r="AC33" s="81"/>
      <c r="AD33" s="81"/>
    </row>
    <row r="34" spans="1:30" x14ac:dyDescent="0.25">
      <c r="A34" s="9"/>
      <c r="B34" s="67"/>
      <c r="C34" s="44"/>
      <c r="D34" s="67"/>
      <c r="E34" s="99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67"/>
      <c r="X34" s="44"/>
      <c r="Y34" s="81"/>
      <c r="Z34" s="81"/>
      <c r="AA34" s="81"/>
      <c r="AB34" s="81"/>
      <c r="AC34" s="81"/>
      <c r="AD34" s="81"/>
    </row>
    <row r="35" spans="1:30" x14ac:dyDescent="0.25">
      <c r="A35" s="9"/>
      <c r="B35" s="67"/>
      <c r="C35" s="44"/>
      <c r="D35" s="67"/>
      <c r="E35" s="99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7"/>
      <c r="X35" s="44"/>
      <c r="Y35" s="81"/>
      <c r="Z35" s="81"/>
      <c r="AA35" s="81"/>
      <c r="AB35" s="81"/>
      <c r="AC35" s="81"/>
      <c r="AD35" s="81"/>
    </row>
    <row r="36" spans="1:30" x14ac:dyDescent="0.25">
      <c r="A36" s="9"/>
      <c r="B36" s="67"/>
      <c r="C36" s="44"/>
      <c r="D36" s="67"/>
      <c r="E36" s="99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67"/>
      <c r="X36" s="44"/>
      <c r="Y36" s="81"/>
      <c r="Z36" s="81"/>
      <c r="AA36" s="81"/>
      <c r="AB36" s="81"/>
      <c r="AC36" s="81"/>
      <c r="AD36" s="81"/>
    </row>
    <row r="37" spans="1:30" x14ac:dyDescent="0.25">
      <c r="A37" s="9"/>
      <c r="B37" s="67"/>
      <c r="C37" s="44"/>
      <c r="D37" s="67"/>
      <c r="E37" s="99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7"/>
      <c r="X37" s="44"/>
      <c r="Y37" s="81"/>
      <c r="Z37" s="81"/>
      <c r="AA37" s="81"/>
      <c r="AB37" s="81"/>
      <c r="AC37" s="81"/>
      <c r="AD37" s="81"/>
    </row>
    <row r="38" spans="1:30" x14ac:dyDescent="0.25">
      <c r="A38" s="9"/>
      <c r="B38" s="67"/>
      <c r="C38" s="44"/>
      <c r="D38" s="67"/>
      <c r="E38" s="99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7"/>
      <c r="X38" s="44"/>
      <c r="Y38" s="81"/>
      <c r="Z38" s="81"/>
      <c r="AA38" s="81"/>
      <c r="AB38" s="81"/>
      <c r="AC38" s="81"/>
      <c r="AD38" s="81"/>
    </row>
    <row r="39" spans="1:30" x14ac:dyDescent="0.25">
      <c r="A39" s="9"/>
      <c r="B39" s="67"/>
      <c r="C39" s="44"/>
      <c r="D39" s="67"/>
      <c r="E39" s="99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67"/>
      <c r="X39" s="44"/>
      <c r="Y39" s="81"/>
      <c r="Z39" s="81"/>
      <c r="AA39" s="81"/>
      <c r="AB39" s="81"/>
      <c r="AC39" s="81"/>
      <c r="AD39" s="81"/>
    </row>
    <row r="40" spans="1:30" x14ac:dyDescent="0.25">
      <c r="A40" s="9"/>
      <c r="B40" s="67"/>
      <c r="C40" s="44"/>
      <c r="D40" s="67"/>
      <c r="E40" s="99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67"/>
      <c r="X40" s="44"/>
      <c r="Y40" s="81"/>
      <c r="Z40" s="81"/>
      <c r="AA40" s="81"/>
      <c r="AB40" s="81"/>
      <c r="AC40" s="81"/>
      <c r="AD40" s="81"/>
    </row>
    <row r="41" spans="1:30" x14ac:dyDescent="0.25">
      <c r="A41" s="9"/>
      <c r="B41" s="67"/>
      <c r="C41" s="44"/>
      <c r="D41" s="67"/>
      <c r="E41" s="99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67"/>
      <c r="X41" s="44"/>
      <c r="Y41" s="81"/>
      <c r="Z41" s="81"/>
      <c r="AA41" s="81"/>
      <c r="AB41" s="81"/>
      <c r="AC41" s="81"/>
      <c r="AD41" s="81"/>
    </row>
    <row r="42" spans="1:30" x14ac:dyDescent="0.25">
      <c r="A42" s="9"/>
      <c r="B42" s="67"/>
      <c r="C42" s="44"/>
      <c r="D42" s="67"/>
      <c r="E42" s="99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67"/>
      <c r="X42" s="44"/>
      <c r="Y42" s="81"/>
      <c r="Z42" s="81"/>
      <c r="AA42" s="81"/>
      <c r="AB42" s="81"/>
      <c r="AC42" s="81"/>
      <c r="AD42" s="81"/>
    </row>
    <row r="43" spans="1:30" x14ac:dyDescent="0.25">
      <c r="A43" s="9"/>
      <c r="B43" s="67"/>
      <c r="C43" s="44"/>
      <c r="D43" s="67"/>
      <c r="E43" s="99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67"/>
      <c r="X43" s="44"/>
      <c r="Y43" s="81"/>
      <c r="Z43" s="81"/>
      <c r="AA43" s="81"/>
      <c r="AB43" s="81"/>
      <c r="AC43" s="81"/>
      <c r="AD43" s="81"/>
    </row>
    <row r="44" spans="1:30" x14ac:dyDescent="0.25">
      <c r="A44" s="9"/>
      <c r="B44" s="67"/>
      <c r="C44" s="44"/>
      <c r="D44" s="67"/>
      <c r="E44" s="99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67"/>
      <c r="X44" s="44"/>
      <c r="Y44" s="81"/>
      <c r="Z44" s="81"/>
      <c r="AA44" s="81"/>
      <c r="AB44" s="81"/>
      <c r="AC44" s="81"/>
      <c r="AD44" s="81"/>
    </row>
    <row r="45" spans="1:30" x14ac:dyDescent="0.25">
      <c r="A45" s="9"/>
      <c r="B45" s="67"/>
      <c r="C45" s="44"/>
      <c r="D45" s="67"/>
      <c r="E45" s="99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67"/>
      <c r="X45" s="44"/>
      <c r="Y45" s="81"/>
      <c r="Z45" s="81"/>
      <c r="AA45" s="81"/>
      <c r="AB45" s="81"/>
      <c r="AC45" s="81"/>
      <c r="AD45" s="81"/>
    </row>
    <row r="46" spans="1:30" x14ac:dyDescent="0.25">
      <c r="A46" s="9"/>
      <c r="B46" s="67"/>
      <c r="C46" s="44"/>
      <c r="D46" s="67"/>
      <c r="E46" s="99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67"/>
      <c r="X46" s="44"/>
      <c r="Y46" s="81"/>
      <c r="Z46" s="81"/>
      <c r="AA46" s="81"/>
      <c r="AB46" s="81"/>
      <c r="AC46" s="81"/>
      <c r="AD46" s="81"/>
    </row>
    <row r="47" spans="1:30" x14ac:dyDescent="0.25">
      <c r="A47" s="9"/>
      <c r="B47" s="67"/>
      <c r="C47" s="44"/>
      <c r="D47" s="67"/>
      <c r="E47" s="99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67"/>
      <c r="X47" s="44"/>
      <c r="Y47" s="81"/>
      <c r="Z47" s="81"/>
      <c r="AA47" s="81"/>
      <c r="AB47" s="81"/>
      <c r="AC47" s="81"/>
      <c r="AD47" s="81"/>
    </row>
    <row r="48" spans="1:30" x14ac:dyDescent="0.25">
      <c r="A48" s="9"/>
      <c r="B48" s="67"/>
      <c r="C48" s="44"/>
      <c r="D48" s="67"/>
      <c r="E48" s="99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67"/>
      <c r="X48" s="44"/>
      <c r="Y48" s="81"/>
      <c r="Z48" s="81"/>
      <c r="AA48" s="81"/>
      <c r="AB48" s="81"/>
      <c r="AC48" s="81"/>
      <c r="AD48" s="81"/>
    </row>
    <row r="49" spans="1:30" x14ac:dyDescent="0.25">
      <c r="A49" s="9"/>
      <c r="B49" s="67"/>
      <c r="C49" s="44"/>
      <c r="D49" s="67"/>
      <c r="E49" s="67"/>
      <c r="F49" s="23"/>
      <c r="G49" s="44"/>
      <c r="H49" s="47"/>
      <c r="I49" s="44"/>
      <c r="J49" s="23"/>
      <c r="K49" s="23"/>
      <c r="L49" s="23"/>
      <c r="M49" s="23"/>
      <c r="N49" s="66"/>
      <c r="O49" s="66"/>
      <c r="P49" s="23"/>
      <c r="Q49" s="23"/>
      <c r="R49" s="23"/>
      <c r="S49" s="23"/>
      <c r="T49" s="23"/>
      <c r="U49" s="23"/>
      <c r="V49" s="23"/>
      <c r="W49" s="67"/>
      <c r="X49" s="23"/>
      <c r="Y49" s="81"/>
      <c r="Z49" s="81"/>
      <c r="AA49" s="81"/>
      <c r="AB49" s="81"/>
      <c r="AC49" s="81"/>
      <c r="AD49" s="81"/>
    </row>
    <row r="50" spans="1:30" x14ac:dyDescent="0.25">
      <c r="A50" s="9"/>
      <c r="B50" s="67"/>
      <c r="C50" s="44"/>
      <c r="D50" s="67"/>
      <c r="E50" s="67"/>
      <c r="F50" s="23"/>
      <c r="G50" s="44"/>
      <c r="H50" s="47"/>
      <c r="I50" s="44"/>
      <c r="J50" s="23"/>
      <c r="K50" s="23"/>
      <c r="L50" s="23"/>
      <c r="M50" s="23"/>
      <c r="N50" s="66"/>
      <c r="O50" s="66"/>
      <c r="P50" s="23"/>
      <c r="Q50" s="23"/>
      <c r="R50" s="23"/>
      <c r="S50" s="23"/>
      <c r="T50" s="23"/>
      <c r="U50" s="23"/>
      <c r="V50" s="23"/>
      <c r="W50" s="67"/>
      <c r="X50" s="23"/>
      <c r="Y50" s="81"/>
      <c r="Z50" s="81"/>
      <c r="AA50" s="81"/>
      <c r="AB50" s="81"/>
      <c r="AC50" s="81"/>
      <c r="AD50" s="81"/>
    </row>
    <row r="51" spans="1:30" x14ac:dyDescent="0.25">
      <c r="A51" s="9"/>
      <c r="B51" s="67"/>
      <c r="C51" s="44"/>
      <c r="D51" s="67"/>
      <c r="E51" s="67"/>
      <c r="F51" s="23"/>
      <c r="G51" s="44"/>
      <c r="H51" s="47"/>
      <c r="I51" s="44"/>
      <c r="J51" s="23"/>
      <c r="K51" s="23"/>
      <c r="L51" s="23"/>
      <c r="M51" s="23"/>
      <c r="N51" s="66"/>
      <c r="O51" s="66"/>
      <c r="P51" s="23"/>
      <c r="Q51" s="23"/>
      <c r="R51" s="23"/>
      <c r="S51" s="23"/>
      <c r="T51" s="23"/>
      <c r="U51" s="23"/>
      <c r="V51" s="23"/>
      <c r="W51" s="67"/>
      <c r="X51" s="23"/>
      <c r="Y51" s="81"/>
      <c r="Z51" s="81"/>
      <c r="AA51" s="81"/>
      <c r="AB51" s="81"/>
      <c r="AC51" s="81"/>
      <c r="AD51" s="81"/>
    </row>
    <row r="52" spans="1:30" x14ac:dyDescent="0.25">
      <c r="A52" s="9"/>
      <c r="B52" s="67"/>
      <c r="C52" s="44"/>
      <c r="D52" s="67"/>
      <c r="E52" s="67"/>
      <c r="F52" s="23"/>
      <c r="G52" s="44"/>
      <c r="H52" s="47"/>
      <c r="I52" s="44"/>
      <c r="J52" s="23"/>
      <c r="K52" s="23"/>
      <c r="L52" s="23"/>
      <c r="M52" s="23"/>
      <c r="N52" s="66"/>
      <c r="O52" s="66"/>
      <c r="P52" s="23"/>
      <c r="Q52" s="23"/>
      <c r="R52" s="23"/>
      <c r="S52" s="23"/>
      <c r="T52" s="23"/>
      <c r="U52" s="23"/>
      <c r="V52" s="23"/>
      <c r="W52" s="67"/>
      <c r="X52" s="23"/>
      <c r="Y52" s="81"/>
      <c r="Z52" s="81"/>
      <c r="AA52" s="81"/>
      <c r="AB52" s="81"/>
      <c r="AC52" s="81"/>
      <c r="AD52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2020-05-02T18:00:21Z</dcterms:modified>
</cp:coreProperties>
</file>