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K12" i="5" l="1"/>
  <c r="O12" i="5"/>
  <c r="N12" i="5"/>
  <c r="M12" i="5"/>
  <c r="L12" i="5"/>
  <c r="AQ13" i="6" l="1"/>
  <c r="AP13" i="6"/>
  <c r="AO13" i="6"/>
  <c r="AN13" i="6"/>
  <c r="AM13" i="6"/>
  <c r="AL13" i="6"/>
  <c r="Y13" i="6"/>
  <c r="X13" i="6"/>
  <c r="W13" i="6"/>
  <c r="V13" i="6"/>
  <c r="U13" i="6"/>
  <c r="O13" i="6"/>
  <c r="O18" i="6" s="1"/>
  <c r="O21" i="6" s="1"/>
  <c r="O22" i="6" s="1"/>
  <c r="M13" i="6"/>
  <c r="L13" i="6"/>
  <c r="K13" i="6"/>
  <c r="J13" i="6"/>
  <c r="I13" i="6"/>
  <c r="H13" i="6"/>
  <c r="H18" i="6" s="1"/>
  <c r="G13" i="6"/>
  <c r="G18" i="6" s="1"/>
  <c r="G21" i="6" s="1"/>
  <c r="F13" i="6"/>
  <c r="F18" i="6" s="1"/>
  <c r="E13" i="6"/>
  <c r="E18" i="6" s="1"/>
  <c r="E21" i="6" s="1"/>
  <c r="D15" i="6" l="1"/>
  <c r="K18" i="6"/>
  <c r="F21" i="6"/>
  <c r="K21" i="6" s="1"/>
  <c r="H21" i="6"/>
  <c r="L21" i="6" s="1"/>
  <c r="L18" i="6"/>
  <c r="I18" i="6"/>
  <c r="Z13" i="6"/>
  <c r="N13" i="6"/>
  <c r="N18" i="6" s="1"/>
  <c r="AS9" i="5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I21" i="6" l="1"/>
  <c r="M18" i="6"/>
  <c r="J9" i="5"/>
  <c r="AR9" i="5"/>
  <c r="H13" i="5"/>
  <c r="M13" i="5" s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N21" i="6" l="1"/>
  <c r="M21" i="6"/>
  <c r="N13" i="5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<sst xmlns="http://schemas.openxmlformats.org/spreadsheetml/2006/main" count="202" uniqueCount="77">
  <si>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</si>
  <si>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</si>
  <si>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</si>
  <si>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</si>
  <si>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</si>
  <si>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</si>
  <si>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</si>
  <si>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</si>
  <si>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</si>
  <si>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</si>
  <si>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</si>
  <si>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</si>
  <si>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</si>
  <si>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</si>
  <si>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</si>
  <si>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</si>
  <si>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</si>
  <si>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</si>
  <si>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</si>
  <si>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</si>
  <si>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</si>
  <si>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</si>
  <si>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</si>
  <si>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</si>
  <si>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</si>
  <si>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Niko Tuikka</t>
  </si>
  <si>
    <t>1.</t>
  </si>
  <si>
    <t>SoJy  2</t>
  </si>
  <si>
    <t>6.</t>
  </si>
  <si>
    <t>2.</t>
  </si>
  <si>
    <t>SoJy  3</t>
  </si>
  <si>
    <t>7.6.2002   Kajaani</t>
  </si>
  <si>
    <t>Sotkamon Jymy-Pesis  (1998),  kasvattajaseura</t>
  </si>
  <si>
    <t>5.</t>
  </si>
  <si>
    <t>3.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</si>
  <si>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</si>
  <si>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</si>
  <si>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</si>
  <si>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</si>
  <si>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</si>
  <si>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</si>
  <si>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</si>
  <si>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</si>
  <si>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</si>
  <si>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</si>
  <si>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</si>
  <si>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</si>
  <si>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</si>
  <si>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</si>
  <si>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</si>
  <si>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</si>
  <si>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</si>
  <si>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</si>
  <si>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</si>
  <si>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</si>
  <si>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</si>
  <si>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</si>
  <si>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</si>
  <si>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SoJy</t>
  </si>
  <si>
    <t>Yhteensä</t>
  </si>
  <si>
    <t>0-0-0</t>
  </si>
  <si>
    <t>0/0</t>
  </si>
  <si>
    <t>TOP-100     1945-2019</t>
  </si>
  <si>
    <t>Pesispörssi</t>
  </si>
  <si>
    <t>URA SUPERISSA</t>
  </si>
  <si>
    <t>ka/KL</t>
  </si>
  <si>
    <t>ENSIMMÄISET</t>
  </si>
  <si>
    <t xml:space="preserve"> KATSOJIA YLI 5000</t>
  </si>
  <si>
    <t>Ottelu</t>
  </si>
  <si>
    <t>1.  ottelu</t>
  </si>
  <si>
    <t>Lyöty</t>
  </si>
  <si>
    <t>Alempi loppusarja</t>
  </si>
  <si>
    <t>Tuotu</t>
  </si>
  <si>
    <t>KAIKKI</t>
  </si>
  <si>
    <t>Kunnari</t>
  </si>
  <si>
    <t>27.08. 2020  SoJy - SiiPe  2-0  (10-2, 9-1)</t>
  </si>
  <si>
    <t xml:space="preserve">  18 v   2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</si>
</sst>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1" fontId="2" fillId="4" borderId="9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1" quotePrefix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39" customWidth="1"/>
    <col min="3" max="3" width="6.140625" style="140" customWidth="1"/>
    <col min="4" max="4" width="8.5703125" style="139" customWidth="1"/>
    <col min="5" max="12" width="5.7109375" style="140" customWidth="1"/>
    <col min="13" max="13" width="6" style="140" customWidth="1"/>
    <col min="14" max="14" width="8.85546875" style="14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40" customWidth="1"/>
    <col min="26" max="26" width="9.28515625" style="140" customWidth="1"/>
    <col min="27" max="27" width="0.7109375" style="140" customWidth="1"/>
    <col min="28" max="31" width="6.7109375" style="140" customWidth="1"/>
    <col min="32" max="32" width="0.7109375" style="140" customWidth="1"/>
    <col min="33" max="33" width="15.7109375" style="140" customWidth="1"/>
    <col min="34" max="34" width="13.42578125" style="140" customWidth="1"/>
    <col min="35" max="35" width="13" style="140" customWidth="1"/>
    <col min="36" max="36" width="12.140625" style="140" customWidth="1"/>
    <col min="37" max="37" width="0.7109375" style="140" customWidth="1"/>
    <col min="38" max="40" width="6.7109375" style="140" customWidth="1"/>
    <col min="41" max="43" width="4.7109375" style="140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7" t="s">
        <v>25</v>
      </c>
      <c r="C1" s="2"/>
      <c r="D1" s="3"/>
      <c r="E1" s="4" t="s">
        <v>31</v>
      </c>
      <c r="F1" s="72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69"/>
    </row>
    <row r="2" spans="1:44" s="76" customFormat="1" ht="15" customHeight="1" x14ac:dyDescent="0.25">
      <c r="A2" s="74"/>
      <c r="B2" s="71" t="s">
        <v>15</v>
      </c>
      <c r="C2" s="2"/>
      <c r="D2" s="3"/>
      <c r="E2" s="8" t="s">
        <v>7</v>
      </c>
      <c r="F2" s="22"/>
      <c r="G2" s="22"/>
      <c r="H2" s="22"/>
      <c r="I2" s="28" t="s">
        <v>35</v>
      </c>
      <c r="J2" s="11"/>
      <c r="K2" s="22"/>
      <c r="L2" s="22"/>
      <c r="M2" s="22"/>
      <c r="N2" s="9"/>
      <c r="O2" s="6"/>
      <c r="P2" s="28" t="s">
        <v>36</v>
      </c>
      <c r="Q2" s="9"/>
      <c r="R2" s="9"/>
      <c r="S2" s="7"/>
      <c r="T2" s="6"/>
      <c r="U2" s="29" t="s">
        <v>37</v>
      </c>
      <c r="V2" s="22"/>
      <c r="W2" s="22"/>
      <c r="X2" s="22"/>
      <c r="Y2" s="22"/>
      <c r="Z2" s="9"/>
      <c r="AA2" s="6"/>
      <c r="AB2" s="18" t="s">
        <v>38</v>
      </c>
      <c r="AC2" s="29"/>
      <c r="AD2" s="22"/>
      <c r="AE2" s="28"/>
      <c r="AF2" s="6"/>
      <c r="AG2" s="18" t="s">
        <v>39</v>
      </c>
      <c r="AH2" s="22"/>
      <c r="AI2" s="22"/>
      <c r="AJ2" s="9"/>
      <c r="AK2" s="6"/>
      <c r="AL2" s="18" t="s">
        <v>40</v>
      </c>
      <c r="AM2" s="29"/>
      <c r="AN2" s="22"/>
      <c r="AO2" s="75" t="s">
        <v>41</v>
      </c>
      <c r="AP2" s="22"/>
      <c r="AQ2" s="9"/>
      <c r="AR2" s="69"/>
    </row>
    <row r="3" spans="1:44" s="76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46</v>
      </c>
      <c r="AH3" s="7" t="s">
        <v>47</v>
      </c>
      <c r="AI3" s="9" t="s">
        <v>48</v>
      </c>
      <c r="AJ3" s="7" t="s">
        <v>49</v>
      </c>
      <c r="AK3" s="10"/>
      <c r="AL3" s="7" t="s">
        <v>50</v>
      </c>
      <c r="AM3" s="7" t="s">
        <v>51</v>
      </c>
      <c r="AN3" s="9" t="s">
        <v>52</v>
      </c>
      <c r="AO3" s="9" t="s">
        <v>53</v>
      </c>
      <c r="AP3" s="11" t="s">
        <v>54</v>
      </c>
      <c r="AQ3" s="7" t="s">
        <v>55</v>
      </c>
      <c r="AR3" s="69"/>
    </row>
    <row r="4" spans="1:44" s="76" customFormat="1" ht="15" customHeight="1" x14ac:dyDescent="0.25">
      <c r="A4" s="74"/>
      <c r="B4" s="77">
        <v>2016</v>
      </c>
      <c r="C4" s="77" t="s">
        <v>26</v>
      </c>
      <c r="D4" s="78" t="s">
        <v>27</v>
      </c>
      <c r="E4" s="77"/>
      <c r="F4" s="79" t="s">
        <v>56</v>
      </c>
      <c r="G4" s="80"/>
      <c r="H4" s="80"/>
      <c r="I4" s="80"/>
      <c r="J4" s="77"/>
      <c r="K4" s="77"/>
      <c r="L4" s="77"/>
      <c r="M4" s="77"/>
      <c r="N4" s="81"/>
      <c r="O4" s="10"/>
      <c r="P4" s="7"/>
      <c r="Q4" s="7"/>
      <c r="R4" s="7"/>
      <c r="S4" s="7"/>
      <c r="T4" s="10"/>
      <c r="U4" s="8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2"/>
      <c r="AH4" s="82"/>
      <c r="AI4" s="82"/>
      <c r="AJ4" s="82"/>
      <c r="AK4" s="10"/>
      <c r="AL4" s="12"/>
      <c r="AM4" s="82"/>
      <c r="AN4" s="13"/>
      <c r="AO4" s="13"/>
      <c r="AP4" s="14"/>
      <c r="AQ4" s="12"/>
      <c r="AR4" s="69"/>
    </row>
    <row r="5" spans="1:44" s="76" customFormat="1" ht="15" customHeight="1" x14ac:dyDescent="0.25">
      <c r="A5" s="74"/>
      <c r="B5" s="77">
        <v>2017</v>
      </c>
      <c r="C5" s="77" t="s">
        <v>26</v>
      </c>
      <c r="D5" s="78" t="s">
        <v>27</v>
      </c>
      <c r="E5" s="77"/>
      <c r="F5" s="79" t="s">
        <v>56</v>
      </c>
      <c r="G5" s="141"/>
      <c r="H5" s="142"/>
      <c r="I5" s="80"/>
      <c r="J5" s="77"/>
      <c r="K5" s="77"/>
      <c r="L5" s="77"/>
      <c r="M5" s="77"/>
      <c r="N5" s="81"/>
      <c r="O5" s="10"/>
      <c r="P5" s="7"/>
      <c r="Q5" s="7"/>
      <c r="R5" s="7"/>
      <c r="S5" s="7"/>
      <c r="T5" s="10"/>
      <c r="U5" s="8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2"/>
      <c r="AH5" s="82"/>
      <c r="AI5" s="82"/>
      <c r="AJ5" s="82"/>
      <c r="AK5" s="10"/>
      <c r="AL5" s="12"/>
      <c r="AM5" s="82"/>
      <c r="AN5" s="13"/>
      <c r="AO5" s="13"/>
      <c r="AP5" s="14"/>
      <c r="AQ5" s="12"/>
      <c r="AR5" s="69"/>
    </row>
    <row r="6" spans="1:44" s="76" customFormat="1" ht="15" customHeight="1" x14ac:dyDescent="0.25">
      <c r="A6" s="74"/>
      <c r="B6" s="77">
        <v>2018</v>
      </c>
      <c r="C6" s="77" t="s">
        <v>29</v>
      </c>
      <c r="D6" s="78" t="s">
        <v>30</v>
      </c>
      <c r="E6" s="77"/>
      <c r="F6" s="79" t="s">
        <v>56</v>
      </c>
      <c r="G6" s="141"/>
      <c r="H6" s="142"/>
      <c r="I6" s="80"/>
      <c r="J6" s="77"/>
      <c r="K6" s="77"/>
      <c r="L6" s="77"/>
      <c r="M6" s="77"/>
      <c r="N6" s="81"/>
      <c r="O6" s="10"/>
      <c r="P6" s="7"/>
      <c r="Q6" s="7"/>
      <c r="R6" s="7"/>
      <c r="S6" s="7"/>
      <c r="T6" s="10"/>
      <c r="U6" s="8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2"/>
      <c r="AH6" s="82"/>
      <c r="AI6" s="82"/>
      <c r="AJ6" s="82"/>
      <c r="AK6" s="10"/>
      <c r="AL6" s="12"/>
      <c r="AM6" s="82"/>
      <c r="AN6" s="13"/>
      <c r="AO6" s="13"/>
      <c r="AP6" s="14"/>
      <c r="AQ6" s="12"/>
      <c r="AR6" s="69"/>
    </row>
    <row r="7" spans="1:44" s="76" customFormat="1" ht="15" customHeight="1" x14ac:dyDescent="0.25">
      <c r="A7" s="74"/>
      <c r="B7" s="83">
        <v>2018</v>
      </c>
      <c r="C7" s="83" t="s">
        <v>28</v>
      </c>
      <c r="D7" s="84" t="s">
        <v>27</v>
      </c>
      <c r="E7" s="83"/>
      <c r="F7" s="85" t="s">
        <v>57</v>
      </c>
      <c r="G7" s="86"/>
      <c r="H7" s="87"/>
      <c r="I7" s="88"/>
      <c r="J7" s="83"/>
      <c r="K7" s="83"/>
      <c r="L7" s="83"/>
      <c r="M7" s="83"/>
      <c r="N7" s="89"/>
      <c r="O7" s="10"/>
      <c r="P7" s="7"/>
      <c r="Q7" s="7"/>
      <c r="R7" s="7"/>
      <c r="S7" s="7"/>
      <c r="T7" s="10"/>
      <c r="U7" s="8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2"/>
      <c r="AH7" s="82"/>
      <c r="AI7" s="82"/>
      <c r="AJ7" s="82"/>
      <c r="AK7" s="10"/>
      <c r="AL7" s="12"/>
      <c r="AM7" s="82"/>
      <c r="AN7" s="13"/>
      <c r="AO7" s="13"/>
      <c r="AP7" s="14"/>
      <c r="AQ7" s="12"/>
      <c r="AR7" s="69"/>
    </row>
    <row r="8" spans="1:44" s="76" customFormat="1" ht="15" customHeight="1" x14ac:dyDescent="0.25">
      <c r="A8" s="74"/>
      <c r="B8" s="77">
        <v>2019</v>
      </c>
      <c r="C8" s="77" t="s">
        <v>34</v>
      </c>
      <c r="D8" s="78" t="s">
        <v>30</v>
      </c>
      <c r="E8" s="77"/>
      <c r="F8" s="79" t="s">
        <v>56</v>
      </c>
      <c r="G8" s="141"/>
      <c r="H8" s="142"/>
      <c r="I8" s="80"/>
      <c r="J8" s="77"/>
      <c r="K8" s="77"/>
      <c r="L8" s="77"/>
      <c r="M8" s="77"/>
      <c r="N8" s="81"/>
      <c r="O8" s="10"/>
      <c r="P8" s="7"/>
      <c r="Q8" s="7"/>
      <c r="R8" s="7"/>
      <c r="S8" s="7"/>
      <c r="T8" s="10"/>
      <c r="U8" s="8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2"/>
      <c r="AH8" s="82"/>
      <c r="AI8" s="82"/>
      <c r="AJ8" s="82"/>
      <c r="AK8" s="10"/>
      <c r="AL8" s="12"/>
      <c r="AM8" s="82"/>
      <c r="AN8" s="13"/>
      <c r="AO8" s="13"/>
      <c r="AP8" s="14"/>
      <c r="AQ8" s="12"/>
      <c r="AR8" s="69"/>
    </row>
    <row r="9" spans="1:44" s="76" customFormat="1" ht="15" customHeight="1" x14ac:dyDescent="0.25">
      <c r="A9" s="74"/>
      <c r="B9" s="83">
        <v>2019</v>
      </c>
      <c r="C9" s="83" t="s">
        <v>33</v>
      </c>
      <c r="D9" s="84" t="s">
        <v>27</v>
      </c>
      <c r="E9" s="83"/>
      <c r="F9" s="85" t="s">
        <v>57</v>
      </c>
      <c r="G9" s="86"/>
      <c r="H9" s="87"/>
      <c r="I9" s="88"/>
      <c r="J9" s="83"/>
      <c r="K9" s="83"/>
      <c r="L9" s="83"/>
      <c r="M9" s="83"/>
      <c r="N9" s="89"/>
      <c r="O9" s="10"/>
      <c r="P9" s="7"/>
      <c r="Q9" s="7"/>
      <c r="R9" s="7"/>
      <c r="S9" s="7"/>
      <c r="T9" s="10"/>
      <c r="U9" s="8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2"/>
      <c r="AH9" s="82"/>
      <c r="AI9" s="82"/>
      <c r="AJ9" s="82"/>
      <c r="AK9" s="10"/>
      <c r="AL9" s="12"/>
      <c r="AM9" s="82"/>
      <c r="AN9" s="13"/>
      <c r="AO9" s="13"/>
      <c r="AP9" s="14"/>
      <c r="AQ9" s="12"/>
      <c r="AR9" s="69"/>
    </row>
    <row r="10" spans="1:44" s="76" customFormat="1" ht="15" customHeight="1" x14ac:dyDescent="0.25">
      <c r="A10" s="74"/>
      <c r="B10" s="77">
        <v>2020</v>
      </c>
      <c r="C10" s="77" t="s">
        <v>29</v>
      </c>
      <c r="D10" s="78" t="s">
        <v>30</v>
      </c>
      <c r="E10" s="77"/>
      <c r="F10" s="79" t="s">
        <v>57</v>
      </c>
      <c r="G10" s="141"/>
      <c r="H10" s="142"/>
      <c r="I10" s="80"/>
      <c r="J10" s="77"/>
      <c r="K10" s="77"/>
      <c r="L10" s="77"/>
      <c r="M10" s="77"/>
      <c r="N10" s="81"/>
      <c r="O10" s="10"/>
      <c r="P10" s="7"/>
      <c r="Q10" s="7"/>
      <c r="R10" s="7"/>
      <c r="S10" s="7"/>
      <c r="T10" s="10"/>
      <c r="U10" s="8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82"/>
      <c r="AH10" s="82"/>
      <c r="AI10" s="82"/>
      <c r="AJ10" s="82"/>
      <c r="AK10" s="10"/>
      <c r="AL10" s="12"/>
      <c r="AM10" s="82"/>
      <c r="AN10" s="13"/>
      <c r="AO10" s="13"/>
      <c r="AP10" s="14"/>
      <c r="AQ10" s="12"/>
      <c r="AR10" s="69"/>
    </row>
    <row r="11" spans="1:44" s="76" customFormat="1" ht="15" customHeight="1" x14ac:dyDescent="0.25">
      <c r="A11" s="74"/>
      <c r="B11" s="83">
        <v>2020</v>
      </c>
      <c r="C11" s="83" t="s">
        <v>28</v>
      </c>
      <c r="D11" s="84" t="s">
        <v>27</v>
      </c>
      <c r="E11" s="83"/>
      <c r="F11" s="85" t="s">
        <v>57</v>
      </c>
      <c r="G11" s="86"/>
      <c r="H11" s="87"/>
      <c r="I11" s="88"/>
      <c r="J11" s="83"/>
      <c r="K11" s="83"/>
      <c r="L11" s="83"/>
      <c r="M11" s="83"/>
      <c r="N11" s="89"/>
      <c r="O11" s="10"/>
      <c r="P11" s="7"/>
      <c r="Q11" s="7"/>
      <c r="R11" s="7"/>
      <c r="S11" s="7"/>
      <c r="T11" s="10"/>
      <c r="U11" s="8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2"/>
      <c r="AH11" s="82"/>
      <c r="AI11" s="82"/>
      <c r="AJ11" s="82"/>
      <c r="AK11" s="10"/>
      <c r="AL11" s="12"/>
      <c r="AM11" s="82"/>
      <c r="AN11" s="13"/>
      <c r="AO11" s="13"/>
      <c r="AP11" s="14"/>
      <c r="AQ11" s="12"/>
      <c r="AR11" s="69"/>
    </row>
    <row r="12" spans="1:44" s="76" customFormat="1" ht="15" customHeight="1" x14ac:dyDescent="0.25">
      <c r="A12" s="74"/>
      <c r="B12" s="12">
        <v>2020</v>
      </c>
      <c r="C12" s="12" t="s">
        <v>29</v>
      </c>
      <c r="D12" s="1" t="s">
        <v>58</v>
      </c>
      <c r="E12" s="12">
        <v>2</v>
      </c>
      <c r="F12" s="12">
        <v>0</v>
      </c>
      <c r="G12" s="12">
        <v>2</v>
      </c>
      <c r="H12" s="12">
        <v>0</v>
      </c>
      <c r="I12" s="12">
        <v>5</v>
      </c>
      <c r="J12" s="12">
        <v>2</v>
      </c>
      <c r="K12" s="12">
        <v>0</v>
      </c>
      <c r="L12" s="12">
        <v>1</v>
      </c>
      <c r="M12" s="12">
        <v>2</v>
      </c>
      <c r="N12" s="32">
        <v>0.83330000000000004</v>
      </c>
      <c r="O12" s="19">
        <v>6</v>
      </c>
      <c r="P12" s="40"/>
      <c r="Q12" s="7"/>
      <c r="R12" s="7"/>
      <c r="S12" s="7"/>
      <c r="T12" s="10"/>
      <c r="U12" s="12"/>
      <c r="V12" s="12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82"/>
      <c r="AH12" s="82"/>
      <c r="AI12" s="82"/>
      <c r="AJ12" s="82"/>
      <c r="AK12" s="10"/>
      <c r="AL12" s="12"/>
      <c r="AM12" s="82"/>
      <c r="AN12" s="13"/>
      <c r="AO12" s="13"/>
      <c r="AP12" s="14"/>
      <c r="AQ12" s="12"/>
      <c r="AR12" s="69"/>
    </row>
    <row r="13" spans="1:44" s="76" customFormat="1" ht="15" customHeight="1" x14ac:dyDescent="0.25">
      <c r="A13" s="66"/>
      <c r="B13" s="64" t="s">
        <v>59</v>
      </c>
      <c r="C13" s="11"/>
      <c r="D13" s="9"/>
      <c r="E13" s="7">
        <f t="shared" ref="E13:M13" si="0">SUM(E4:E12)</f>
        <v>2</v>
      </c>
      <c r="F13" s="7">
        <f t="shared" si="0"/>
        <v>0</v>
      </c>
      <c r="G13" s="7">
        <f t="shared" si="0"/>
        <v>2</v>
      </c>
      <c r="H13" s="7">
        <f t="shared" si="0"/>
        <v>0</v>
      </c>
      <c r="I13" s="7">
        <f t="shared" si="0"/>
        <v>5</v>
      </c>
      <c r="J13" s="7">
        <f t="shared" si="0"/>
        <v>2</v>
      </c>
      <c r="K13" s="7">
        <f t="shared" si="0"/>
        <v>0</v>
      </c>
      <c r="L13" s="7">
        <f t="shared" si="0"/>
        <v>1</v>
      </c>
      <c r="M13" s="11">
        <f t="shared" si="0"/>
        <v>2</v>
      </c>
      <c r="N13" s="15">
        <f>PRODUCT(I13/O13)</f>
        <v>0.83333333333333337</v>
      </c>
      <c r="O13" s="90">
        <f>SUM(O3:O12)</f>
        <v>6</v>
      </c>
      <c r="P13" s="40" t="s">
        <v>60</v>
      </c>
      <c r="Q13" s="40" t="s">
        <v>60</v>
      </c>
      <c r="R13" s="40" t="s">
        <v>60</v>
      </c>
      <c r="S13" s="40" t="s">
        <v>60</v>
      </c>
      <c r="T13" s="10"/>
      <c r="U13" s="7">
        <f>SUM(U4:U12)</f>
        <v>0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0</v>
      </c>
      <c r="Z13" s="15">
        <f>PRODUCT(N19)</f>
        <v>0</v>
      </c>
      <c r="AA13" s="90"/>
      <c r="AB13" s="40" t="s">
        <v>60</v>
      </c>
      <c r="AC13" s="40" t="s">
        <v>60</v>
      </c>
      <c r="AD13" s="40" t="s">
        <v>60</v>
      </c>
      <c r="AE13" s="40" t="s">
        <v>60</v>
      </c>
      <c r="AF13" s="10"/>
      <c r="AG13" s="40" t="s">
        <v>61</v>
      </c>
      <c r="AH13" s="40" t="s">
        <v>61</v>
      </c>
      <c r="AI13" s="40" t="s">
        <v>61</v>
      </c>
      <c r="AJ13" s="40" t="s">
        <v>61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69"/>
    </row>
    <row r="14" spans="1:44" s="76" customFormat="1" ht="15" customHeight="1" x14ac:dyDescent="0.25">
      <c r="A14" s="66"/>
      <c r="B14" s="64" t="s">
        <v>62</v>
      </c>
      <c r="C14" s="11"/>
      <c r="D14" s="9"/>
      <c r="E14" s="22"/>
      <c r="F14" s="22"/>
      <c r="G14" s="22"/>
      <c r="H14" s="22"/>
      <c r="I14" s="22"/>
      <c r="J14" s="22"/>
      <c r="K14" s="22"/>
      <c r="L14" s="22"/>
      <c r="M14" s="22"/>
      <c r="N14" s="91"/>
      <c r="O14" s="10"/>
      <c r="P14" s="18"/>
      <c r="Q14" s="29"/>
      <c r="R14" s="41"/>
      <c r="S14" s="42"/>
      <c r="T14" s="10"/>
      <c r="U14" s="18"/>
      <c r="V14" s="22"/>
      <c r="W14" s="41"/>
      <c r="X14" s="29"/>
      <c r="Y14" s="41"/>
      <c r="Z14" s="42"/>
      <c r="AA14" s="10"/>
      <c r="AB14" s="92"/>
      <c r="AC14" s="93"/>
      <c r="AD14" s="41"/>
      <c r="AE14" s="42"/>
      <c r="AF14" s="10"/>
      <c r="AG14" s="94">
        <v>0</v>
      </c>
      <c r="AH14" s="94">
        <v>0</v>
      </c>
      <c r="AI14" s="94">
        <v>0</v>
      </c>
      <c r="AJ14" s="94">
        <v>0</v>
      </c>
      <c r="AK14" s="10"/>
      <c r="AL14" s="11"/>
      <c r="AM14" s="22"/>
      <c r="AN14" s="22"/>
      <c r="AO14" s="22"/>
      <c r="AP14" s="22"/>
      <c r="AQ14" s="9"/>
      <c r="AR14" s="69"/>
    </row>
    <row r="15" spans="1:44" ht="15" customHeight="1" x14ac:dyDescent="0.25">
      <c r="A15" s="74"/>
      <c r="B15" s="1" t="s">
        <v>63</v>
      </c>
      <c r="C15" s="14"/>
      <c r="D15" s="95">
        <f>SUM(F13:H13)+((I13-F13-G13)/3)+(E13/3)+(AL13*25)+(AM13*25)+(AN13*10)+(AO13*25)+(AP13*20)+(AQ13*15)</f>
        <v>3.6666666666666665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69"/>
    </row>
    <row r="16" spans="1:44" s="76" customFormat="1" ht="15" customHeight="1" x14ac:dyDescent="0.25">
      <c r="A16" s="7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69"/>
    </row>
    <row r="17" spans="1:45" ht="15" customHeight="1" x14ac:dyDescent="0.25">
      <c r="A17" s="74"/>
      <c r="B17" s="18" t="s">
        <v>64</v>
      </c>
      <c r="C17" s="96"/>
      <c r="D17" s="96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65</v>
      </c>
      <c r="N17" s="7" t="s">
        <v>9</v>
      </c>
      <c r="O17" s="10"/>
      <c r="P17" s="51" t="s">
        <v>66</v>
      </c>
      <c r="Q17" s="3"/>
      <c r="R17" s="3"/>
      <c r="S17" s="3"/>
      <c r="T17" s="97"/>
      <c r="U17" s="97"/>
      <c r="V17" s="97"/>
      <c r="W17" s="97"/>
      <c r="X17" s="97"/>
      <c r="Y17" s="3"/>
      <c r="Z17" s="3"/>
      <c r="AA17" s="3"/>
      <c r="AB17" s="97"/>
      <c r="AC17" s="97"/>
      <c r="AD17" s="3"/>
      <c r="AE17" s="52"/>
      <c r="AF17" s="10"/>
      <c r="AG17" s="51" t="s">
        <v>67</v>
      </c>
      <c r="AH17" s="3"/>
      <c r="AI17" s="3"/>
      <c r="AJ17" s="3"/>
      <c r="AK17" s="3"/>
      <c r="AL17" s="3"/>
      <c r="AM17" s="3"/>
      <c r="AN17" s="3"/>
      <c r="AO17" s="3"/>
      <c r="AP17" s="3"/>
      <c r="AQ17" s="52"/>
      <c r="AR17" s="69"/>
    </row>
    <row r="18" spans="1:45" ht="15" customHeight="1" x14ac:dyDescent="0.25">
      <c r="A18" s="74"/>
      <c r="B18" s="51" t="s">
        <v>7</v>
      </c>
      <c r="C18" s="3"/>
      <c r="D18" s="52"/>
      <c r="E18" s="12">
        <f>PRODUCT(E13)</f>
        <v>2</v>
      </c>
      <c r="F18" s="12">
        <f>PRODUCT(F13)</f>
        <v>0</v>
      </c>
      <c r="G18" s="12">
        <f>PRODUCT(G13)</f>
        <v>2</v>
      </c>
      <c r="H18" s="12">
        <f>PRODUCT(H13)</f>
        <v>0</v>
      </c>
      <c r="I18" s="12">
        <f>PRODUCT(I13)</f>
        <v>5</v>
      </c>
      <c r="J18" s="16"/>
      <c r="K18" s="98">
        <f>PRODUCT((F18+G18)/E18)</f>
        <v>1</v>
      </c>
      <c r="L18" s="98">
        <f>PRODUCT(H18/E18)</f>
        <v>0</v>
      </c>
      <c r="M18" s="98">
        <f>PRODUCT(I18/E18)</f>
        <v>2.5</v>
      </c>
      <c r="N18" s="68">
        <f>PRODUCT(N13)</f>
        <v>0.83333333333333337</v>
      </c>
      <c r="O18" s="10">
        <f>PRODUCT(O13)</f>
        <v>6</v>
      </c>
      <c r="P18" s="48" t="s">
        <v>68</v>
      </c>
      <c r="Q18" s="99"/>
      <c r="R18" s="49" t="s">
        <v>75</v>
      </c>
      <c r="S18" s="49"/>
      <c r="T18" s="49"/>
      <c r="U18" s="49"/>
      <c r="V18" s="49"/>
      <c r="W18" s="49"/>
      <c r="X18" s="49"/>
      <c r="Y18" s="100"/>
      <c r="Z18" s="100" t="s">
        <v>69</v>
      </c>
      <c r="AA18" s="100"/>
      <c r="AB18" s="49"/>
      <c r="AC18" s="101" t="s">
        <v>76</v>
      </c>
      <c r="AD18" s="102"/>
      <c r="AE18" s="50"/>
      <c r="AF18" s="10"/>
      <c r="AG18" s="103"/>
      <c r="AH18" s="104"/>
      <c r="AI18" s="100"/>
      <c r="AJ18" s="49"/>
      <c r="AK18" s="49"/>
      <c r="AL18" s="49"/>
      <c r="AM18" s="100"/>
      <c r="AN18" s="49"/>
      <c r="AO18" s="49"/>
      <c r="AP18" s="49"/>
      <c r="AQ18" s="50"/>
      <c r="AR18" s="69"/>
    </row>
    <row r="19" spans="1:45" ht="15" customHeight="1" x14ac:dyDescent="0.25">
      <c r="A19" s="74"/>
      <c r="B19" s="105" t="s">
        <v>37</v>
      </c>
      <c r="C19" s="106"/>
      <c r="D19" s="107"/>
      <c r="E19" s="12"/>
      <c r="F19" s="12"/>
      <c r="G19" s="12"/>
      <c r="H19" s="12"/>
      <c r="I19" s="12"/>
      <c r="J19" s="16"/>
      <c r="K19" s="98"/>
      <c r="L19" s="98"/>
      <c r="M19" s="98"/>
      <c r="N19" s="68"/>
      <c r="O19" s="10"/>
      <c r="P19" s="108" t="s">
        <v>70</v>
      </c>
      <c r="Q19" s="109"/>
      <c r="R19" s="110" t="s">
        <v>75</v>
      </c>
      <c r="S19" s="110"/>
      <c r="T19" s="110"/>
      <c r="U19" s="110"/>
      <c r="V19" s="110"/>
      <c r="W19" s="110"/>
      <c r="X19" s="110"/>
      <c r="Y19" s="111"/>
      <c r="Z19" s="111" t="s">
        <v>69</v>
      </c>
      <c r="AA19" s="111"/>
      <c r="AB19" s="110"/>
      <c r="AC19" s="120" t="s">
        <v>76</v>
      </c>
      <c r="AD19" s="90"/>
      <c r="AE19" s="112"/>
      <c r="AF19" s="10"/>
      <c r="AG19" s="103"/>
      <c r="AH19" s="113"/>
      <c r="AI19" s="111"/>
      <c r="AJ19" s="110"/>
      <c r="AK19" s="110"/>
      <c r="AL19" s="110"/>
      <c r="AM19" s="111"/>
      <c r="AN19" s="110"/>
      <c r="AO19" s="110"/>
      <c r="AP19" s="110"/>
      <c r="AQ19" s="112"/>
      <c r="AR19" s="69"/>
    </row>
    <row r="20" spans="1:45" ht="15" customHeight="1" x14ac:dyDescent="0.25">
      <c r="A20" s="74"/>
      <c r="B20" s="114" t="s">
        <v>71</v>
      </c>
      <c r="C20" s="115"/>
      <c r="D20" s="116"/>
      <c r="E20" s="117"/>
      <c r="F20" s="117"/>
      <c r="G20" s="117"/>
      <c r="H20" s="117"/>
      <c r="I20" s="117"/>
      <c r="J20" s="16"/>
      <c r="K20" s="118"/>
      <c r="L20" s="118"/>
      <c r="M20" s="118"/>
      <c r="N20" s="119"/>
      <c r="O20" s="10"/>
      <c r="P20" s="108" t="s">
        <v>72</v>
      </c>
      <c r="Q20" s="109"/>
      <c r="R20" s="110"/>
      <c r="S20" s="110"/>
      <c r="T20" s="110"/>
      <c r="U20" s="110"/>
      <c r="V20" s="110"/>
      <c r="W20" s="110"/>
      <c r="X20" s="110"/>
      <c r="Y20" s="111"/>
      <c r="Z20" s="111"/>
      <c r="AA20" s="111"/>
      <c r="AB20" s="110"/>
      <c r="AC20" s="90"/>
      <c r="AD20" s="90"/>
      <c r="AE20" s="112"/>
      <c r="AF20" s="10"/>
      <c r="AG20" s="121"/>
      <c r="AH20" s="113"/>
      <c r="AI20" s="111"/>
      <c r="AJ20" s="110"/>
      <c r="AK20" s="110"/>
      <c r="AL20" s="110"/>
      <c r="AM20" s="111"/>
      <c r="AN20" s="110"/>
      <c r="AO20" s="110"/>
      <c r="AP20" s="110"/>
      <c r="AQ20" s="112"/>
      <c r="AR20" s="69"/>
    </row>
    <row r="21" spans="1:45" ht="15" customHeight="1" x14ac:dyDescent="0.25">
      <c r="A21" s="74"/>
      <c r="B21" s="122" t="s">
        <v>73</v>
      </c>
      <c r="C21" s="123"/>
      <c r="D21" s="124"/>
      <c r="E21" s="7">
        <f>SUM(E18:E20)</f>
        <v>2</v>
      </c>
      <c r="F21" s="7">
        <f>SUM(F18:F20)</f>
        <v>0</v>
      </c>
      <c r="G21" s="7">
        <f>SUM(G18:G20)</f>
        <v>2</v>
      </c>
      <c r="H21" s="7">
        <f>SUM(H18:H20)</f>
        <v>0</v>
      </c>
      <c r="I21" s="7">
        <f>SUM(I18:I20)</f>
        <v>5</v>
      </c>
      <c r="J21" s="16"/>
      <c r="K21" s="125">
        <f>PRODUCT((F21+G21)/E21)</f>
        <v>1</v>
      </c>
      <c r="L21" s="125">
        <f>PRODUCT(H21/E21)</f>
        <v>0</v>
      </c>
      <c r="M21" s="125">
        <f>PRODUCT(I21/E21)</f>
        <v>2.5</v>
      </c>
      <c r="N21" s="15">
        <f>PRODUCT(I21/O21)</f>
        <v>0.83333333333333337</v>
      </c>
      <c r="O21" s="10">
        <f>SUM(O18:O20)</f>
        <v>6</v>
      </c>
      <c r="P21" s="126" t="s">
        <v>74</v>
      </c>
      <c r="Q21" s="127"/>
      <c r="R21" s="128"/>
      <c r="S21" s="128"/>
      <c r="T21" s="128"/>
      <c r="U21" s="128"/>
      <c r="V21" s="128"/>
      <c r="W21" s="128"/>
      <c r="X21" s="128"/>
      <c r="Y21" s="129"/>
      <c r="Z21" s="129"/>
      <c r="AA21" s="129"/>
      <c r="AB21" s="128"/>
      <c r="AC21" s="130"/>
      <c r="AD21" s="130"/>
      <c r="AE21" s="131"/>
      <c r="AF21" s="10"/>
      <c r="AG21" s="132"/>
      <c r="AH21" s="133"/>
      <c r="AI21" s="129"/>
      <c r="AJ21" s="128"/>
      <c r="AK21" s="128"/>
      <c r="AL21" s="128"/>
      <c r="AM21" s="129"/>
      <c r="AN21" s="128"/>
      <c r="AO21" s="128"/>
      <c r="AP21" s="128"/>
      <c r="AQ21" s="131"/>
      <c r="AR21" s="69"/>
    </row>
    <row r="22" spans="1:45" ht="15" customHeight="1" x14ac:dyDescent="0.25">
      <c r="A22" s="74"/>
      <c r="B22" s="134"/>
      <c r="C22" s="134"/>
      <c r="D22" s="134"/>
      <c r="E22" s="134"/>
      <c r="F22" s="134"/>
      <c r="G22" s="134"/>
      <c r="H22" s="134"/>
      <c r="I22" s="134"/>
      <c r="J22" s="16"/>
      <c r="K22" s="134"/>
      <c r="L22" s="134"/>
      <c r="M22" s="134"/>
      <c r="N22" s="38"/>
      <c r="O22" s="10">
        <f>SUM(O19:O21)</f>
        <v>6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35"/>
      <c r="AI22" s="16"/>
      <c r="AJ22" s="16"/>
      <c r="AK22" s="10"/>
      <c r="AL22" s="16"/>
      <c r="AM22" s="16"/>
      <c r="AN22" s="16"/>
      <c r="AO22" s="16"/>
      <c r="AP22" s="16"/>
      <c r="AQ22" s="16"/>
      <c r="AR22" s="69"/>
    </row>
    <row r="23" spans="1:45" ht="15" customHeight="1" x14ac:dyDescent="0.2">
      <c r="A23" s="74"/>
      <c r="B23" s="16" t="s">
        <v>10</v>
      </c>
      <c r="C23" s="16"/>
      <c r="D23" s="54" t="s">
        <v>32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4"/>
      <c r="B24" s="16"/>
      <c r="C24" s="16"/>
      <c r="D24" s="54" t="s">
        <v>24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74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37" customFormat="1" ht="15" customHeight="1" x14ac:dyDescent="0.2">
      <c r="A26" s="136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137" customFormat="1" ht="15" customHeight="1" x14ac:dyDescent="0.25">
      <c r="A27" s="136"/>
      <c r="B27" s="10"/>
      <c r="C27" s="10"/>
      <c r="D27" s="17"/>
      <c r="E27" s="10"/>
      <c r="F27" s="10"/>
      <c r="G27" s="10"/>
      <c r="H27" s="17"/>
      <c r="I27" s="17"/>
      <c r="J27" s="16"/>
      <c r="K27" s="16"/>
      <c r="L27" s="16"/>
      <c r="M27" s="138"/>
      <c r="N27" s="17"/>
      <c r="O27" s="10"/>
      <c r="P27" s="16"/>
      <c r="Q27" s="17"/>
      <c r="R27" s="16"/>
      <c r="S27" s="16"/>
      <c r="T27" s="10"/>
      <c r="U27" s="10"/>
      <c r="V27" s="135"/>
      <c r="W27" s="16"/>
      <c r="X27" s="16"/>
      <c r="Y27" s="16"/>
      <c r="Z27" s="16"/>
      <c r="AA27" s="16"/>
      <c r="AB27" s="16"/>
      <c r="AC27" s="16"/>
      <c r="AD27" s="16"/>
      <c r="AE27" s="16"/>
      <c r="AF27" s="69"/>
      <c r="AG27" s="138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9"/>
    </row>
    <row r="28" spans="1:45" s="137" customFormat="1" ht="15" customHeight="1" x14ac:dyDescent="0.25">
      <c r="A28" s="136"/>
      <c r="B28" s="10"/>
      <c r="C28" s="10"/>
      <c r="D28" s="16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35"/>
      <c r="W28" s="16"/>
      <c r="X28" s="16"/>
      <c r="Y28" s="16"/>
      <c r="Z28" s="16"/>
      <c r="AA28" s="16"/>
      <c r="AB28" s="16"/>
      <c r="AC28" s="16"/>
      <c r="AD28" s="16"/>
      <c r="AE28" s="16"/>
      <c r="AF28" s="69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9"/>
    </row>
    <row r="29" spans="1:45" s="137" customFormat="1" ht="15" customHeight="1" x14ac:dyDescent="0.25">
      <c r="A29" s="136"/>
      <c r="B29" s="10"/>
      <c r="C29" s="10"/>
      <c r="D29" s="16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35"/>
      <c r="W29" s="16"/>
      <c r="X29" s="16"/>
      <c r="Y29" s="16"/>
      <c r="Z29" s="16"/>
      <c r="AA29" s="16"/>
      <c r="AB29" s="16"/>
      <c r="AC29" s="16"/>
      <c r="AD29" s="16"/>
      <c r="AE29" s="16"/>
      <c r="AF29" s="69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9"/>
    </row>
    <row r="30" spans="1:45" s="137" customFormat="1" ht="15" customHeight="1" x14ac:dyDescent="0.25">
      <c r="A30" s="136"/>
      <c r="B30" s="17"/>
      <c r="C30" s="17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9"/>
    </row>
    <row r="31" spans="1:45" s="137" customFormat="1" ht="15" customHeight="1" x14ac:dyDescent="0.25">
      <c r="A31" s="13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69"/>
    </row>
    <row r="32" spans="1:45" s="137" customFormat="1" ht="15" customHeight="1" x14ac:dyDescent="0.25">
      <c r="A32" s="13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69"/>
    </row>
    <row r="33" spans="1:44" s="137" customFormat="1" ht="15" customHeight="1" x14ac:dyDescent="0.25">
      <c r="A33" s="13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69"/>
    </row>
    <row r="34" spans="1:44" s="137" customFormat="1" ht="15" customHeight="1" x14ac:dyDescent="0.25">
      <c r="A34" s="13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69"/>
    </row>
    <row r="35" spans="1:44" s="137" customFormat="1" ht="15" customHeight="1" x14ac:dyDescent="0.25">
      <c r="A35" s="13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5"/>
      <c r="AI35" s="16"/>
      <c r="AJ35" s="16"/>
      <c r="AK35" s="16"/>
      <c r="AL35" s="16"/>
      <c r="AM35" s="16"/>
      <c r="AN35" s="16"/>
      <c r="AO35" s="16"/>
      <c r="AP35" s="16"/>
      <c r="AQ35" s="16"/>
      <c r="AR35" s="69"/>
    </row>
    <row r="36" spans="1:44" s="137" customFormat="1" ht="15" customHeight="1" x14ac:dyDescent="0.25">
      <c r="A36" s="13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5"/>
      <c r="AI36" s="16"/>
      <c r="AJ36" s="16"/>
      <c r="AK36" s="16"/>
      <c r="AL36" s="16"/>
      <c r="AM36" s="16"/>
      <c r="AN36" s="16"/>
      <c r="AO36" s="16"/>
      <c r="AP36" s="16"/>
      <c r="AQ36" s="16"/>
      <c r="AR36" s="69"/>
    </row>
    <row r="37" spans="1:44" s="137" customFormat="1" ht="15" customHeight="1" x14ac:dyDescent="0.25">
      <c r="A37" s="13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5"/>
      <c r="AI37" s="16"/>
      <c r="AJ37" s="16"/>
      <c r="AK37" s="16"/>
      <c r="AL37" s="16"/>
      <c r="AM37" s="16"/>
      <c r="AN37" s="16"/>
      <c r="AO37" s="16"/>
      <c r="AP37" s="16"/>
      <c r="AQ37" s="16"/>
      <c r="AR37" s="69"/>
    </row>
    <row r="38" spans="1:44" s="137" customFormat="1" ht="15" customHeight="1" x14ac:dyDescent="0.25">
      <c r="A38" s="13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5"/>
      <c r="AI38" s="16"/>
      <c r="AJ38" s="16"/>
      <c r="AK38" s="16"/>
      <c r="AL38" s="16"/>
      <c r="AM38" s="16"/>
      <c r="AN38" s="16"/>
      <c r="AO38" s="16"/>
      <c r="AP38" s="16"/>
      <c r="AQ38" s="16"/>
      <c r="AR38" s="69"/>
    </row>
    <row r="39" spans="1:44" s="137" customFormat="1" ht="15" customHeight="1" x14ac:dyDescent="0.25">
      <c r="A39" s="13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5"/>
      <c r="AI39" s="16"/>
      <c r="AJ39" s="16"/>
      <c r="AK39" s="16"/>
      <c r="AL39" s="16"/>
      <c r="AM39" s="16"/>
      <c r="AN39" s="16"/>
      <c r="AO39" s="16"/>
      <c r="AP39" s="16"/>
      <c r="AQ39" s="16"/>
      <c r="AR39" s="69"/>
    </row>
    <row r="40" spans="1:44" s="137" customFormat="1" ht="15" customHeight="1" x14ac:dyDescent="0.25">
      <c r="A40" s="13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5"/>
      <c r="AI40" s="16"/>
      <c r="AJ40" s="16"/>
      <c r="AK40" s="16"/>
      <c r="AL40" s="16"/>
      <c r="AM40" s="16"/>
      <c r="AN40" s="16"/>
      <c r="AO40" s="16"/>
      <c r="AP40" s="16"/>
      <c r="AQ40" s="16"/>
      <c r="AR40" s="69"/>
    </row>
    <row r="41" spans="1:44" s="137" customFormat="1" ht="15" customHeight="1" x14ac:dyDescent="0.25">
      <c r="A41" s="13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5"/>
      <c r="AI41" s="16"/>
      <c r="AJ41" s="16"/>
      <c r="AK41" s="16"/>
      <c r="AL41" s="16"/>
      <c r="AM41" s="16"/>
      <c r="AN41" s="16"/>
      <c r="AO41" s="16"/>
      <c r="AP41" s="16"/>
      <c r="AQ41" s="16"/>
      <c r="AR41" s="69"/>
    </row>
    <row r="42" spans="1:44" s="137" customFormat="1" ht="15" customHeight="1" x14ac:dyDescent="0.25">
      <c r="A42" s="13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5"/>
      <c r="AI42" s="16"/>
      <c r="AJ42" s="16"/>
      <c r="AK42" s="16"/>
      <c r="AL42" s="16"/>
      <c r="AM42" s="16"/>
      <c r="AN42" s="16"/>
      <c r="AO42" s="16"/>
      <c r="AP42" s="16"/>
      <c r="AQ42" s="16"/>
      <c r="AR42" s="69"/>
    </row>
    <row r="43" spans="1:44" s="137" customFormat="1" ht="15" customHeight="1" x14ac:dyDescent="0.25">
      <c r="A43" s="13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5"/>
      <c r="AI43" s="16"/>
      <c r="AJ43" s="16"/>
      <c r="AK43" s="16"/>
      <c r="AL43" s="16"/>
      <c r="AM43" s="16"/>
      <c r="AN43" s="16"/>
      <c r="AO43" s="16"/>
      <c r="AP43" s="16"/>
      <c r="AQ43" s="16"/>
      <c r="AR43" s="69"/>
    </row>
    <row r="44" spans="1:44" s="137" customFormat="1" ht="15" customHeight="1" x14ac:dyDescent="0.25">
      <c r="A44" s="13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5"/>
      <c r="AI44" s="16"/>
      <c r="AJ44" s="16"/>
      <c r="AK44" s="16"/>
      <c r="AL44" s="16"/>
      <c r="AM44" s="16"/>
      <c r="AN44" s="16"/>
      <c r="AO44" s="16"/>
      <c r="AP44" s="16"/>
      <c r="AQ44" s="16"/>
      <c r="AR44" s="69"/>
    </row>
    <row r="45" spans="1:44" s="137" customFormat="1" ht="15" customHeight="1" x14ac:dyDescent="0.25">
      <c r="A45" s="13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5"/>
      <c r="AI45" s="16"/>
      <c r="AJ45" s="16"/>
      <c r="AK45" s="16"/>
      <c r="AL45" s="16"/>
      <c r="AM45" s="16"/>
      <c r="AN45" s="16"/>
      <c r="AO45" s="16"/>
      <c r="AP45" s="16"/>
      <c r="AQ45" s="16"/>
      <c r="AR45" s="69"/>
    </row>
    <row r="46" spans="1:44" s="137" customFormat="1" ht="15" customHeight="1" x14ac:dyDescent="0.25">
      <c r="A46" s="13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5"/>
      <c r="AI46" s="16"/>
      <c r="AJ46" s="16"/>
      <c r="AK46" s="16"/>
      <c r="AL46" s="16"/>
      <c r="AM46" s="16"/>
      <c r="AN46" s="16"/>
      <c r="AO46" s="16"/>
      <c r="AP46" s="16"/>
      <c r="AQ46" s="16"/>
      <c r="AR46" s="69"/>
    </row>
    <row r="47" spans="1:44" s="137" customFormat="1" ht="15" customHeight="1" x14ac:dyDescent="0.25">
      <c r="A47" s="13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5"/>
      <c r="AI47" s="16"/>
      <c r="AJ47" s="16"/>
      <c r="AK47" s="16"/>
      <c r="AL47" s="16"/>
      <c r="AM47" s="16"/>
      <c r="AN47" s="16"/>
      <c r="AO47" s="16"/>
      <c r="AP47" s="16"/>
      <c r="AQ47" s="16"/>
      <c r="AR47" s="69"/>
    </row>
    <row r="48" spans="1:44" s="137" customFormat="1" ht="15" customHeight="1" x14ac:dyDescent="0.25">
      <c r="A48" s="13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5"/>
      <c r="AI48" s="16"/>
      <c r="AJ48" s="16"/>
      <c r="AK48" s="16"/>
      <c r="AL48" s="16"/>
      <c r="AM48" s="16"/>
      <c r="AN48" s="16"/>
      <c r="AO48" s="16"/>
      <c r="AP48" s="16"/>
      <c r="AQ48" s="16"/>
      <c r="AR48" s="69"/>
    </row>
    <row r="49" spans="1:44" s="137" customFormat="1" ht="15" customHeight="1" x14ac:dyDescent="0.25">
      <c r="A49" s="13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5"/>
      <c r="AI49" s="16"/>
      <c r="AJ49" s="16"/>
      <c r="AK49" s="16"/>
      <c r="AL49" s="16"/>
      <c r="AM49" s="16"/>
      <c r="AN49" s="16"/>
      <c r="AO49" s="16"/>
      <c r="AP49" s="16"/>
      <c r="AQ49" s="16"/>
      <c r="AR49" s="69"/>
    </row>
    <row r="50" spans="1:44" s="137" customFormat="1" ht="15" customHeight="1" x14ac:dyDescent="0.25">
      <c r="A50" s="13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5"/>
      <c r="AI50" s="16"/>
      <c r="AJ50" s="16"/>
      <c r="AK50" s="16"/>
      <c r="AL50" s="16"/>
      <c r="AM50" s="16"/>
      <c r="AN50" s="16"/>
      <c r="AO50" s="16"/>
      <c r="AP50" s="16"/>
      <c r="AQ50" s="16"/>
      <c r="AR50" s="69"/>
    </row>
    <row r="51" spans="1:44" s="137" customFormat="1" ht="15" customHeight="1" x14ac:dyDescent="0.25">
      <c r="A51" s="13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5"/>
      <c r="AI51" s="16"/>
      <c r="AJ51" s="16"/>
      <c r="AK51" s="16"/>
      <c r="AL51" s="16"/>
      <c r="AM51" s="16"/>
      <c r="AN51" s="16"/>
      <c r="AO51" s="16"/>
      <c r="AP51" s="16"/>
      <c r="AQ51" s="16"/>
      <c r="AR51" s="69"/>
    </row>
    <row r="52" spans="1:44" s="137" customFormat="1" ht="15" customHeight="1" x14ac:dyDescent="0.25">
      <c r="A52" s="13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5"/>
      <c r="AI52" s="16"/>
      <c r="AJ52" s="16"/>
      <c r="AK52" s="16"/>
      <c r="AL52" s="16"/>
      <c r="AM52" s="16"/>
      <c r="AN52" s="16"/>
      <c r="AO52" s="16"/>
      <c r="AP52" s="16"/>
      <c r="AQ52" s="16"/>
      <c r="AR52" s="69"/>
    </row>
    <row r="53" spans="1:44" s="137" customFormat="1" ht="15" customHeight="1" x14ac:dyDescent="0.25">
      <c r="A53" s="13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5"/>
      <c r="AI53" s="16"/>
      <c r="AJ53" s="16"/>
      <c r="AK53" s="16"/>
      <c r="AL53" s="16"/>
      <c r="AM53" s="16"/>
      <c r="AN53" s="16"/>
      <c r="AO53" s="16"/>
      <c r="AP53" s="16"/>
      <c r="AQ53" s="16"/>
      <c r="AR53" s="69"/>
    </row>
    <row r="54" spans="1:44" s="137" customFormat="1" ht="15" customHeight="1" x14ac:dyDescent="0.25">
      <c r="A54" s="13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5"/>
      <c r="AI54" s="16"/>
      <c r="AJ54" s="16"/>
      <c r="AK54" s="16"/>
      <c r="AL54" s="16"/>
      <c r="AM54" s="16"/>
      <c r="AN54" s="16"/>
      <c r="AO54" s="16"/>
      <c r="AP54" s="16"/>
      <c r="AQ54" s="16"/>
      <c r="AR54" s="69"/>
    </row>
    <row r="55" spans="1:44" s="137" customFormat="1" ht="15" customHeight="1" x14ac:dyDescent="0.25">
      <c r="A55" s="13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5"/>
      <c r="AI55" s="16"/>
      <c r="AJ55" s="16"/>
      <c r="AK55" s="16"/>
      <c r="AL55" s="16"/>
      <c r="AM55" s="16"/>
      <c r="AN55" s="16"/>
      <c r="AO55" s="16"/>
      <c r="AP55" s="16"/>
      <c r="AQ55" s="16"/>
      <c r="AR55" s="69"/>
    </row>
    <row r="56" spans="1:44" s="137" customFormat="1" ht="15" customHeight="1" x14ac:dyDescent="0.25">
      <c r="A56" s="13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5"/>
      <c r="AI56" s="16"/>
      <c r="AJ56" s="16"/>
      <c r="AK56" s="16"/>
      <c r="AL56" s="16"/>
      <c r="AM56" s="16"/>
      <c r="AN56" s="16"/>
      <c r="AO56" s="16"/>
      <c r="AP56" s="16"/>
      <c r="AQ56" s="16"/>
      <c r="AR56" s="69"/>
    </row>
    <row r="57" spans="1:44" s="137" customFormat="1" ht="15" customHeight="1" x14ac:dyDescent="0.25">
      <c r="A57" s="13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5"/>
      <c r="AI57" s="16"/>
      <c r="AJ57" s="16"/>
      <c r="AK57" s="16"/>
      <c r="AL57" s="16"/>
      <c r="AM57" s="16"/>
      <c r="AN57" s="16"/>
      <c r="AO57" s="16"/>
      <c r="AP57" s="16"/>
      <c r="AQ57" s="16"/>
      <c r="AR57" s="69"/>
    </row>
    <row r="58" spans="1:44" s="137" customFormat="1" ht="15" customHeight="1" x14ac:dyDescent="0.25">
      <c r="A58" s="13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5"/>
      <c r="AI58" s="16"/>
      <c r="AJ58" s="16"/>
      <c r="AK58" s="16"/>
      <c r="AL58" s="16"/>
      <c r="AM58" s="16"/>
      <c r="AN58" s="16"/>
      <c r="AO58" s="16"/>
      <c r="AP58" s="16"/>
      <c r="AQ58" s="16"/>
      <c r="AR58" s="69"/>
    </row>
    <row r="59" spans="1:44" s="137" customFormat="1" ht="15" customHeight="1" x14ac:dyDescent="0.25">
      <c r="A59" s="13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5"/>
      <c r="AI59" s="16"/>
      <c r="AJ59" s="16"/>
      <c r="AK59" s="16"/>
      <c r="AL59" s="16"/>
      <c r="AM59" s="16"/>
      <c r="AN59" s="16"/>
      <c r="AO59" s="16"/>
      <c r="AP59" s="16"/>
      <c r="AQ59" s="16"/>
      <c r="AR59" s="69"/>
    </row>
    <row r="60" spans="1:44" s="137" customFormat="1" ht="15" customHeight="1" x14ac:dyDescent="0.25">
      <c r="A60" s="13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5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37" customFormat="1" ht="15" customHeight="1" x14ac:dyDescent="0.25">
      <c r="A61" s="13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5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37" customFormat="1" ht="15" customHeight="1" x14ac:dyDescent="0.25">
      <c r="A62" s="13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5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137" customFormat="1" ht="15" customHeight="1" x14ac:dyDescent="0.25">
      <c r="A63" s="13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5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37" customFormat="1" ht="15" customHeight="1" x14ac:dyDescent="0.25">
      <c r="A64" s="13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5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37" customFormat="1" ht="15" customHeight="1" x14ac:dyDescent="0.25">
      <c r="A65" s="13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5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37" customFormat="1" ht="15" customHeight="1" x14ac:dyDescent="0.25">
      <c r="A66" s="13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5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37" customFormat="1" ht="15" customHeight="1" x14ac:dyDescent="0.25">
      <c r="A67" s="13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5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37" customFormat="1" ht="15" customHeight="1" x14ac:dyDescent="0.25">
      <c r="A68" s="13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5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37" customFormat="1" ht="15" customHeight="1" x14ac:dyDescent="0.25">
      <c r="A69" s="13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5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37" customFormat="1" ht="15" customHeight="1" x14ac:dyDescent="0.25">
      <c r="A70" s="13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5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37" customFormat="1" ht="15" customHeight="1" x14ac:dyDescent="0.25">
      <c r="A71" s="13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5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37" customFormat="1" ht="15" customHeight="1" x14ac:dyDescent="0.25">
      <c r="A72" s="13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5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37" customFormat="1" ht="15" customHeight="1" x14ac:dyDescent="0.25">
      <c r="A73" s="13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5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37" customFormat="1" ht="15" customHeight="1" x14ac:dyDescent="0.25">
      <c r="A74" s="13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35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37" customFormat="1" ht="15" customHeight="1" x14ac:dyDescent="0.25">
      <c r="A75" s="13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35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37" customFormat="1" ht="15" customHeight="1" x14ac:dyDescent="0.25">
      <c r="A76" s="13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35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37" customFormat="1" ht="15" customHeight="1" x14ac:dyDescent="0.25">
      <c r="A77" s="13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35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37" customFormat="1" ht="15" customHeight="1" x14ac:dyDescent="0.25">
      <c r="A78" s="13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35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37" customFormat="1" ht="15" customHeight="1" x14ac:dyDescent="0.25">
      <c r="A79" s="13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35"/>
      <c r="AI79" s="16"/>
      <c r="AJ79" s="16"/>
      <c r="AK79" s="16"/>
      <c r="AL79" s="16"/>
      <c r="AM79" s="16"/>
      <c r="AN79" s="16"/>
      <c r="AO79" s="16"/>
      <c r="AP79" s="16"/>
      <c r="AQ79" s="16"/>
      <c r="AR79" s="73"/>
    </row>
    <row r="80" spans="1:44" s="137" customFormat="1" ht="15" customHeight="1" x14ac:dyDescent="0.25">
      <c r="A80" s="13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35"/>
      <c r="AI80" s="16"/>
      <c r="AJ80" s="16"/>
      <c r="AK80" s="16"/>
      <c r="AL80" s="16"/>
      <c r="AM80" s="16"/>
      <c r="AN80" s="16"/>
      <c r="AO80" s="16"/>
      <c r="AP80" s="16"/>
      <c r="AQ80" s="16"/>
      <c r="AR80" s="73"/>
    </row>
    <row r="81" spans="1:44" s="137" customFormat="1" ht="15" customHeight="1" x14ac:dyDescent="0.25">
      <c r="A81" s="13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35"/>
      <c r="AI81" s="16"/>
      <c r="AJ81" s="16"/>
      <c r="AK81" s="16"/>
      <c r="AL81" s="16"/>
      <c r="AM81" s="16"/>
      <c r="AN81" s="16"/>
      <c r="AO81" s="16"/>
      <c r="AP81" s="16"/>
      <c r="AQ81" s="16"/>
      <c r="AR81" s="73"/>
    </row>
    <row r="82" spans="1:44" s="137" customFormat="1" ht="15" customHeight="1" x14ac:dyDescent="0.25">
      <c r="A82" s="13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35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37" customFormat="1" ht="15" customHeight="1" x14ac:dyDescent="0.25">
      <c r="A83" s="13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35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37" customFormat="1" ht="15" customHeight="1" x14ac:dyDescent="0.25">
      <c r="A84" s="13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35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37" customFormat="1" ht="15" customHeight="1" x14ac:dyDescent="0.25">
      <c r="A85" s="13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35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37" customFormat="1" ht="15" customHeight="1" x14ac:dyDescent="0.25">
      <c r="A86" s="13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35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37" customFormat="1" ht="15" customHeight="1" x14ac:dyDescent="0.25">
      <c r="A87" s="13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35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37" customFormat="1" ht="15" customHeight="1" x14ac:dyDescent="0.25">
      <c r="A88" s="13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5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37" customFormat="1" ht="15" customHeight="1" x14ac:dyDescent="0.25">
      <c r="A89" s="13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5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37" customFormat="1" ht="15" customHeight="1" x14ac:dyDescent="0.25">
      <c r="A90" s="13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5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37" customFormat="1" ht="15" customHeight="1" x14ac:dyDescent="0.25">
      <c r="A91" s="13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5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37" customFormat="1" ht="15" customHeight="1" x14ac:dyDescent="0.25">
      <c r="A92" s="13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5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37" customFormat="1" ht="15" customHeight="1" x14ac:dyDescent="0.25">
      <c r="A93" s="13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5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37" customFormat="1" ht="15" customHeight="1" x14ac:dyDescent="0.25">
      <c r="A94" s="13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5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37" customFormat="1" ht="15" customHeight="1" x14ac:dyDescent="0.25">
      <c r="A95" s="13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5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37" customFormat="1" ht="15" customHeight="1" x14ac:dyDescent="0.25">
      <c r="A96" s="13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5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37" customFormat="1" ht="15" customHeight="1" x14ac:dyDescent="0.25">
      <c r="A97" s="13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5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37" customFormat="1" ht="15" customHeight="1" x14ac:dyDescent="0.25">
      <c r="A98" s="13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5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37" customFormat="1" ht="15" customHeight="1" x14ac:dyDescent="0.25">
      <c r="A99" s="13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5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37" customFormat="1" ht="15" customHeight="1" x14ac:dyDescent="0.25">
      <c r="A100" s="13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5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37" customFormat="1" ht="15" customHeight="1" x14ac:dyDescent="0.25">
      <c r="A101" s="13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5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37" customFormat="1" ht="15" customHeight="1" x14ac:dyDescent="0.25">
      <c r="A102" s="13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5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37" customFormat="1" ht="15" customHeight="1" x14ac:dyDescent="0.25">
      <c r="A103" s="13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5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37" customFormat="1" ht="15" customHeight="1" x14ac:dyDescent="0.25">
      <c r="A104" s="13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5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37" customFormat="1" ht="15" customHeight="1" x14ac:dyDescent="0.25">
      <c r="A105" s="13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5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37" customFormat="1" ht="15" customHeight="1" x14ac:dyDescent="0.25">
      <c r="A106" s="13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5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37" customFormat="1" ht="15" customHeight="1" x14ac:dyDescent="0.25">
      <c r="A107" s="13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5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37" customFormat="1" ht="15" customHeight="1" x14ac:dyDescent="0.25">
      <c r="A108" s="13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5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37" customFormat="1" ht="15" customHeight="1" x14ac:dyDescent="0.25">
      <c r="A109" s="13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5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37" customFormat="1" ht="15" customHeight="1" x14ac:dyDescent="0.25">
      <c r="A110" s="13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5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37" customFormat="1" ht="15" customHeight="1" x14ac:dyDescent="0.25">
      <c r="A111" s="13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5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37" customFormat="1" ht="15" customHeight="1" x14ac:dyDescent="0.25">
      <c r="A112" s="13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5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37" customFormat="1" ht="15" customHeight="1" x14ac:dyDescent="0.25">
      <c r="A113" s="13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5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37" customFormat="1" ht="15" customHeight="1" x14ac:dyDescent="0.25">
      <c r="A114" s="13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5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37" customFormat="1" ht="15" customHeight="1" x14ac:dyDescent="0.25">
      <c r="A115" s="13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5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37" customFormat="1" ht="15" customHeight="1" x14ac:dyDescent="0.25">
      <c r="A116" s="13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5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37" customFormat="1" ht="15" customHeight="1" x14ac:dyDescent="0.25">
      <c r="A117" s="13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5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37" customFormat="1" ht="15" customHeight="1" x14ac:dyDescent="0.25">
      <c r="A118" s="13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5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37" customFormat="1" ht="15" customHeight="1" x14ac:dyDescent="0.25">
      <c r="A119" s="13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5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37" customFormat="1" ht="15" customHeight="1" x14ac:dyDescent="0.25">
      <c r="A120" s="13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5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37" customFormat="1" ht="15" customHeight="1" x14ac:dyDescent="0.25">
      <c r="A121" s="13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5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37" customFormat="1" ht="15" customHeight="1" x14ac:dyDescent="0.25">
      <c r="A122" s="13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5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37" customFormat="1" ht="15" customHeight="1" x14ac:dyDescent="0.25">
      <c r="A123" s="13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5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37" customFormat="1" ht="15" customHeight="1" x14ac:dyDescent="0.25">
      <c r="A124" s="13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5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37" customFormat="1" ht="15" customHeight="1" x14ac:dyDescent="0.25">
      <c r="A125" s="13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5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37" customFormat="1" ht="15" customHeight="1" x14ac:dyDescent="0.25">
      <c r="A126" s="13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5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37" customFormat="1" ht="15" customHeight="1" x14ac:dyDescent="0.25">
      <c r="A127" s="13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5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37" customFormat="1" ht="15" customHeight="1" x14ac:dyDescent="0.25">
      <c r="A128" s="13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5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37" customFormat="1" ht="15" customHeight="1" x14ac:dyDescent="0.25">
      <c r="A129" s="13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5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37" customFormat="1" ht="15" customHeight="1" x14ac:dyDescent="0.25">
      <c r="A130" s="13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5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37" customFormat="1" ht="15" customHeight="1" x14ac:dyDescent="0.25">
      <c r="A131" s="13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5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37" customFormat="1" ht="15" customHeight="1" x14ac:dyDescent="0.25">
      <c r="A132" s="13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5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37" customFormat="1" ht="15" customHeight="1" x14ac:dyDescent="0.25">
      <c r="A133" s="13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5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37" customFormat="1" ht="15" customHeight="1" x14ac:dyDescent="0.25">
      <c r="A134" s="13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5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37" customFormat="1" ht="15" customHeight="1" x14ac:dyDescent="0.25">
      <c r="A135" s="13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5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37" customFormat="1" ht="15" customHeight="1" x14ac:dyDescent="0.25">
      <c r="A136" s="13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5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37" customFormat="1" ht="15" customHeight="1" x14ac:dyDescent="0.25">
      <c r="A137" s="13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5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37" customFormat="1" ht="15" customHeight="1" x14ac:dyDescent="0.25">
      <c r="A138" s="13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5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37" customFormat="1" ht="15" customHeight="1" x14ac:dyDescent="0.25">
      <c r="A139" s="13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5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37" customFormat="1" ht="15" customHeight="1" x14ac:dyDescent="0.25">
      <c r="A140" s="13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5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37" customFormat="1" ht="15" customHeight="1" x14ac:dyDescent="0.25">
      <c r="A141" s="13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5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37" customFormat="1" ht="15" customHeight="1" x14ac:dyDescent="0.25">
      <c r="A142" s="13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5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37" customFormat="1" ht="15" customHeight="1" x14ac:dyDescent="0.25">
      <c r="A143" s="13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5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37" customFormat="1" ht="15" customHeight="1" x14ac:dyDescent="0.25">
      <c r="A144" s="13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5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37" customFormat="1" ht="15" customHeight="1" x14ac:dyDescent="0.25">
      <c r="A145" s="13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5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37" customFormat="1" ht="15" customHeight="1" x14ac:dyDescent="0.25">
      <c r="A146" s="13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5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37" customFormat="1" ht="15" customHeight="1" x14ac:dyDescent="0.25">
      <c r="A147" s="13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5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37" customFormat="1" ht="15" customHeight="1" x14ac:dyDescent="0.25">
      <c r="A148" s="13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5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37" customFormat="1" ht="15" customHeight="1" x14ac:dyDescent="0.25">
      <c r="A149" s="13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5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37" customFormat="1" ht="15" customHeight="1" x14ac:dyDescent="0.25">
      <c r="A150" s="13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5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37" customFormat="1" ht="15" customHeight="1" x14ac:dyDescent="0.25">
      <c r="A151" s="13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5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37" customFormat="1" ht="15" customHeight="1" x14ac:dyDescent="0.25">
      <c r="A152" s="13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5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37" customFormat="1" ht="15" customHeight="1" x14ac:dyDescent="0.25">
      <c r="A153" s="13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5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37" customFormat="1" ht="15" customHeight="1" x14ac:dyDescent="0.25">
      <c r="A154" s="13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5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37" customFormat="1" ht="15" customHeight="1" x14ac:dyDescent="0.25">
      <c r="A155" s="13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35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37" customFormat="1" ht="15" customHeight="1" x14ac:dyDescent="0.25">
      <c r="A156" s="13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35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37" customFormat="1" ht="15" customHeight="1" x14ac:dyDescent="0.25">
      <c r="A157" s="13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35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37" customFormat="1" ht="15" customHeight="1" x14ac:dyDescent="0.25">
      <c r="A158" s="13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35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37" customFormat="1" ht="15" customHeight="1" x14ac:dyDescent="0.25">
      <c r="A159" s="13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35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37" customFormat="1" ht="15" customHeight="1" x14ac:dyDescent="0.25">
      <c r="A160" s="13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35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37" customFormat="1" ht="15" customHeight="1" x14ac:dyDescent="0.25">
      <c r="A161" s="13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35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37" customFormat="1" ht="15" customHeight="1" x14ac:dyDescent="0.25">
      <c r="A162" s="13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35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37" customFormat="1" ht="15" customHeight="1" x14ac:dyDescent="0.25">
      <c r="A163" s="13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35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37" customFormat="1" ht="15" customHeight="1" x14ac:dyDescent="0.25">
      <c r="A164" s="13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35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37" customFormat="1" ht="15" customHeight="1" x14ac:dyDescent="0.25">
      <c r="A165" s="13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35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37" customFormat="1" ht="15" customHeight="1" x14ac:dyDescent="0.25">
      <c r="A166" s="13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35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37" customFormat="1" ht="15" customHeight="1" x14ac:dyDescent="0.25">
      <c r="A167" s="13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35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37" customFormat="1" ht="15" customHeight="1" x14ac:dyDescent="0.25">
      <c r="A168" s="13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35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37" customFormat="1" ht="15" customHeight="1" x14ac:dyDescent="0.25">
      <c r="A169" s="13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35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37" customFormat="1" ht="15" customHeight="1" x14ac:dyDescent="0.25">
      <c r="A170" s="13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35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37" customFormat="1" ht="15" customHeight="1" x14ac:dyDescent="0.25">
      <c r="A171" s="13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35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s="137" customFormat="1" ht="15" customHeight="1" x14ac:dyDescent="0.25">
      <c r="A172" s="13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35"/>
      <c r="AI172" s="16"/>
      <c r="AJ172" s="16"/>
      <c r="AK172" s="10"/>
      <c r="AL172" s="10"/>
      <c r="AM172" s="10"/>
      <c r="AN172" s="10"/>
      <c r="AO172" s="10"/>
      <c r="AP172" s="10"/>
      <c r="AQ172" s="10"/>
      <c r="AR172" s="73"/>
    </row>
    <row r="173" spans="1:44" s="137" customFormat="1" ht="15" customHeight="1" x14ac:dyDescent="0.25">
      <c r="A173" s="13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35"/>
      <c r="AI173" s="16"/>
      <c r="AJ173" s="16"/>
      <c r="AK173" s="10"/>
      <c r="AL173" s="10"/>
      <c r="AM173" s="10"/>
      <c r="AN173" s="10"/>
      <c r="AO173" s="10"/>
      <c r="AP173" s="10"/>
      <c r="AQ173" s="10"/>
      <c r="AR173" s="73"/>
    </row>
    <row r="174" spans="1:44" s="137" customFormat="1" ht="15" customHeight="1" x14ac:dyDescent="0.25">
      <c r="A174" s="13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35"/>
      <c r="AI174" s="16"/>
      <c r="AJ174" s="16"/>
      <c r="AK174" s="10"/>
      <c r="AL174" s="10"/>
      <c r="AM174" s="10"/>
      <c r="AN174" s="10"/>
      <c r="AO174" s="10"/>
      <c r="AP174" s="10"/>
      <c r="AQ174" s="10"/>
      <c r="AR174" s="73"/>
    </row>
    <row r="175" spans="1:44" ht="15" customHeight="1" x14ac:dyDescent="0.25">
      <c r="AG175" s="10"/>
      <c r="AH175" s="135"/>
      <c r="AI175" s="16"/>
      <c r="AJ175" s="16"/>
    </row>
    <row r="176" spans="1:44" ht="15" customHeight="1" x14ac:dyDescent="0.25">
      <c r="AG176" s="10"/>
      <c r="AH176" s="135"/>
      <c r="AI176" s="16"/>
      <c r="AJ176" s="16"/>
    </row>
    <row r="177" spans="2:43" ht="15" customHeight="1" x14ac:dyDescent="0.25">
      <c r="AG177" s="10"/>
      <c r="AH177" s="135"/>
      <c r="AI177" s="16"/>
      <c r="AJ177" s="16"/>
    </row>
    <row r="178" spans="2:43" ht="15" customHeight="1" x14ac:dyDescent="0.25">
      <c r="AG178" s="10"/>
      <c r="AH178" s="135"/>
      <c r="AI178" s="16"/>
      <c r="AJ178" s="16"/>
    </row>
    <row r="179" spans="2:43" ht="15" customHeight="1" x14ac:dyDescent="0.25">
      <c r="AG179" s="10"/>
      <c r="AH179" s="135"/>
      <c r="AI179" s="16"/>
      <c r="AJ179" s="16"/>
    </row>
    <row r="180" spans="2:43" ht="15" customHeight="1" x14ac:dyDescent="0.25">
      <c r="AG180" s="10"/>
      <c r="AH180" s="135"/>
      <c r="AI180" s="16"/>
      <c r="AJ180" s="16"/>
    </row>
    <row r="181" spans="2:43" ht="15" customHeight="1" x14ac:dyDescent="0.25">
      <c r="AG181" s="10"/>
      <c r="AH181" s="135"/>
      <c r="AI181" s="16"/>
      <c r="AJ181" s="16"/>
    </row>
    <row r="186" spans="2:43" ht="15" customHeight="1" x14ac:dyDescent="0.25"/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3</v>
      </c>
      <c r="AE4" s="12">
        <v>11</v>
      </c>
      <c r="AF4" s="68">
        <v>0.39279999999999998</v>
      </c>
      <c r="AG4" s="10">
        <v>28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0.1666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5</v>
      </c>
      <c r="AB5" s="12">
        <v>0</v>
      </c>
      <c r="AC5" s="12">
        <v>1</v>
      </c>
      <c r="AD5" s="12">
        <v>3</v>
      </c>
      <c r="AE5" s="12">
        <v>14</v>
      </c>
      <c r="AF5" s="68">
        <v>0.58330000000000004</v>
      </c>
      <c r="AG5" s="10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28</v>
      </c>
      <c r="D6" s="1" t="s">
        <v>27</v>
      </c>
      <c r="E6" s="12">
        <v>1</v>
      </c>
      <c r="F6" s="12">
        <v>0</v>
      </c>
      <c r="G6" s="12">
        <v>0</v>
      </c>
      <c r="H6" s="13">
        <v>1</v>
      </c>
      <c r="I6" s="12">
        <v>2</v>
      </c>
      <c r="J6" s="68">
        <v>0.66659999999999997</v>
      </c>
      <c r="K6" s="16">
        <v>3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13</v>
      </c>
      <c r="AB6" s="12">
        <v>0</v>
      </c>
      <c r="AC6" s="12">
        <v>5</v>
      </c>
      <c r="AD6" s="12">
        <v>14</v>
      </c>
      <c r="AE6" s="12">
        <v>49</v>
      </c>
      <c r="AF6" s="68">
        <v>0.60489999999999999</v>
      </c>
      <c r="AG6" s="10">
        <v>81</v>
      </c>
      <c r="AH6" s="7"/>
      <c r="AI6" s="7"/>
      <c r="AJ6" s="7"/>
      <c r="AK6" s="7"/>
      <c r="AL6" s="10"/>
      <c r="AM6" s="12">
        <v>5</v>
      </c>
      <c r="AN6" s="12">
        <v>0</v>
      </c>
      <c r="AO6" s="12">
        <v>4</v>
      </c>
      <c r="AP6" s="12">
        <v>5</v>
      </c>
      <c r="AQ6" s="12">
        <v>24</v>
      </c>
      <c r="AR6" s="59">
        <v>0.6</v>
      </c>
      <c r="AS6" s="10">
        <v>40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33</v>
      </c>
      <c r="D7" s="1" t="s">
        <v>27</v>
      </c>
      <c r="E7" s="12">
        <v>6</v>
      </c>
      <c r="F7" s="12">
        <v>1</v>
      </c>
      <c r="G7" s="12">
        <v>1</v>
      </c>
      <c r="H7" s="13">
        <v>2</v>
      </c>
      <c r="I7" s="12">
        <v>8</v>
      </c>
      <c r="J7" s="32">
        <v>0.29620000000000002</v>
      </c>
      <c r="K7" s="19">
        <v>27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34</v>
      </c>
      <c r="Z7" s="1" t="s">
        <v>30</v>
      </c>
      <c r="AA7" s="12">
        <v>14</v>
      </c>
      <c r="AB7" s="12">
        <v>1</v>
      </c>
      <c r="AC7" s="12">
        <v>9</v>
      </c>
      <c r="AD7" s="12">
        <v>16</v>
      </c>
      <c r="AE7" s="12">
        <v>61</v>
      </c>
      <c r="AF7" s="68">
        <v>0.71760000000000002</v>
      </c>
      <c r="AG7" s="19">
        <v>85</v>
      </c>
      <c r="AH7" s="40"/>
      <c r="AI7" s="7"/>
      <c r="AJ7" s="7"/>
      <c r="AK7" s="7"/>
      <c r="AM7" s="12">
        <v>2</v>
      </c>
      <c r="AN7" s="12">
        <v>0</v>
      </c>
      <c r="AO7" s="13">
        <v>1</v>
      </c>
      <c r="AP7" s="12">
        <v>2</v>
      </c>
      <c r="AQ7" s="12">
        <v>9</v>
      </c>
      <c r="AR7" s="65">
        <v>0.75</v>
      </c>
      <c r="AS7" s="19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27</v>
      </c>
      <c r="E8" s="12">
        <v>15</v>
      </c>
      <c r="F8" s="12">
        <v>0</v>
      </c>
      <c r="G8" s="12">
        <v>4</v>
      </c>
      <c r="H8" s="12">
        <v>14</v>
      </c>
      <c r="I8" s="12">
        <v>44</v>
      </c>
      <c r="J8" s="32">
        <v>0.47310000000000002</v>
      </c>
      <c r="K8" s="19">
        <v>93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29</v>
      </c>
      <c r="Z8" s="1" t="s">
        <v>30</v>
      </c>
      <c r="AA8" s="12">
        <v>2</v>
      </c>
      <c r="AB8" s="12">
        <v>1</v>
      </c>
      <c r="AC8" s="12">
        <v>4</v>
      </c>
      <c r="AD8" s="12">
        <v>3</v>
      </c>
      <c r="AE8" s="12">
        <v>14</v>
      </c>
      <c r="AF8" s="32">
        <v>1</v>
      </c>
      <c r="AG8" s="19">
        <v>14</v>
      </c>
      <c r="AH8" s="40"/>
      <c r="AI8" s="7"/>
      <c r="AJ8" s="7"/>
      <c r="AK8" s="7"/>
      <c r="AL8" s="69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22</v>
      </c>
      <c r="F9" s="36">
        <f>SUM(F4:F8)</f>
        <v>1</v>
      </c>
      <c r="G9" s="36">
        <f>SUM(G4:G8)</f>
        <v>5</v>
      </c>
      <c r="H9" s="36">
        <f>SUM(H4:H8)</f>
        <v>17</v>
      </c>
      <c r="I9" s="36">
        <f>SUM(I4:I8)</f>
        <v>54</v>
      </c>
      <c r="J9" s="37">
        <f>PRODUCT(I9/K9)</f>
        <v>0.43902439024390244</v>
      </c>
      <c r="K9" s="21">
        <f>SUM(K4:K8)</f>
        <v>123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41</v>
      </c>
      <c r="AB9" s="36">
        <f>SUM(AB4:AB8)</f>
        <v>2</v>
      </c>
      <c r="AC9" s="36">
        <f>SUM(AC4:AC8)</f>
        <v>21</v>
      </c>
      <c r="AD9" s="36">
        <f>SUM(AD4:AD8)</f>
        <v>39</v>
      </c>
      <c r="AE9" s="36">
        <f>SUM(AE4:AE8)</f>
        <v>149</v>
      </c>
      <c r="AF9" s="37">
        <f>PRODUCT(AE9/AG9)</f>
        <v>0.64224137931034486</v>
      </c>
      <c r="AG9" s="21">
        <f>SUM(AG4:AG8)</f>
        <v>232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0</v>
      </c>
      <c r="AO9" s="36">
        <f>SUM(AO4:AO8)</f>
        <v>5</v>
      </c>
      <c r="AP9" s="36">
        <f>SUM(AP4:AP8)</f>
        <v>7</v>
      </c>
      <c r="AQ9" s="36">
        <f>SUM(AQ4:AQ8)</f>
        <v>34</v>
      </c>
      <c r="AR9" s="37">
        <f>PRODUCT(AQ9/AS9)</f>
        <v>0.58620689655172409</v>
      </c>
      <c r="AS9" s="39">
        <f>SUM(AS4:AS8)</f>
        <v>58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2</v>
      </c>
      <c r="F12" s="47">
        <v>0</v>
      </c>
      <c r="G12" s="47">
        <v>2</v>
      </c>
      <c r="H12" s="47">
        <v>0</v>
      </c>
      <c r="I12" s="47">
        <v>5</v>
      </c>
      <c r="J12" s="60">
        <v>0.83299999999999996</v>
      </c>
      <c r="K12" s="16">
        <f>PRODUCT(I12/J12)</f>
        <v>6.0024009603841542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2.5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22</v>
      </c>
      <c r="F13" s="47">
        <f>PRODUCT(F9+R9)</f>
        <v>1</v>
      </c>
      <c r="G13" s="47">
        <f>PRODUCT(G9+S9)</f>
        <v>5</v>
      </c>
      <c r="H13" s="47">
        <f>PRODUCT(H9+T9)</f>
        <v>17</v>
      </c>
      <c r="I13" s="47">
        <f>PRODUCT(I9+U9)</f>
        <v>54</v>
      </c>
      <c r="J13" s="60">
        <f>PRODUCT(I13/K13)</f>
        <v>0.43902439024390244</v>
      </c>
      <c r="K13" s="16">
        <f>PRODUCT(K9+W9)</f>
        <v>123</v>
      </c>
      <c r="L13" s="53">
        <f>PRODUCT((F13+G13)/E13)</f>
        <v>0.27272727272727271</v>
      </c>
      <c r="M13" s="53">
        <f>PRODUCT(H13/E13)</f>
        <v>0.77272727272727271</v>
      </c>
      <c r="N13" s="53">
        <f>PRODUCT((F13+G13+H13)/E13)</f>
        <v>1.0454545454545454</v>
      </c>
      <c r="O13" s="53">
        <f>PRODUCT(I13/E13)</f>
        <v>2.4545454545454546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2</v>
      </c>
      <c r="G14" s="47">
        <f>PRODUCT(AC9+AO9)</f>
        <v>26</v>
      </c>
      <c r="H14" s="47">
        <f>PRODUCT(AD9+AP9)</f>
        <v>46</v>
      </c>
      <c r="I14" s="47">
        <f>PRODUCT(AE9+AQ9)</f>
        <v>183</v>
      </c>
      <c r="J14" s="60">
        <f>PRODUCT(I14/K14)</f>
        <v>0.63103448275862073</v>
      </c>
      <c r="K14" s="10">
        <f>PRODUCT(AG9+AS9)</f>
        <v>290</v>
      </c>
      <c r="L14" s="53">
        <f>PRODUCT((F14+G14)/E14)</f>
        <v>0.5714285714285714</v>
      </c>
      <c r="M14" s="53">
        <f>PRODUCT(H14/E14)</f>
        <v>0.93877551020408168</v>
      </c>
      <c r="N14" s="53">
        <f>PRODUCT((F14+G14+H14)/E14)</f>
        <v>1.510204081632653</v>
      </c>
      <c r="O14" s="53">
        <f>PRODUCT(I14/E14)</f>
        <v>3.7346938775510203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73</v>
      </c>
      <c r="F15" s="47">
        <f t="shared" ref="F15:I15" si="0">SUM(F12:F14)</f>
        <v>3</v>
      </c>
      <c r="G15" s="47">
        <f t="shared" si="0"/>
        <v>33</v>
      </c>
      <c r="H15" s="47">
        <f t="shared" si="0"/>
        <v>63</v>
      </c>
      <c r="I15" s="47">
        <f t="shared" si="0"/>
        <v>242</v>
      </c>
      <c r="J15" s="60">
        <f>PRODUCT(I15/K15)</f>
        <v>0.57756232290153531</v>
      </c>
      <c r="K15" s="16">
        <f>SUM(K12:K14)</f>
        <v>419.00240096038419</v>
      </c>
      <c r="L15" s="53">
        <f>PRODUCT((F15+G15)/E15)</f>
        <v>0.49315068493150682</v>
      </c>
      <c r="M15" s="53">
        <f>PRODUCT(H15/E15)</f>
        <v>0.86301369863013699</v>
      </c>
      <c r="N15" s="53">
        <f>PRODUCT((F15+G15+H15)/E15)</f>
        <v>1.3561643835616439</v>
      </c>
      <c r="O15" s="53">
        <f>PRODUCT(I15/E15)</f>
        <v>3.3150684931506849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S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2020-09-08T17:28:53Z</dcterms:modified>
</cp:coreProperties>
</file>