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K49" i="1" l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2" i="1"/>
  <c r="J32" i="1"/>
  <c r="I32" i="1"/>
  <c r="H32" i="1"/>
  <c r="K31" i="1"/>
  <c r="J31" i="1"/>
  <c r="I31" i="1"/>
  <c r="H31" i="1"/>
  <c r="K30" i="1"/>
  <c r="J30" i="1"/>
  <c r="I30" i="1"/>
  <c r="H30" i="1"/>
  <c r="O12" i="6" l="1"/>
  <c r="N12" i="6"/>
  <c r="M12" i="6"/>
  <c r="L12" i="6"/>
  <c r="K12" i="6"/>
  <c r="K15" i="6" s="1"/>
  <c r="AS9" i="6"/>
  <c r="AQ9" i="6"/>
  <c r="AP9" i="6"/>
  <c r="AO9" i="6"/>
  <c r="AN9" i="6"/>
  <c r="AM9" i="6"/>
  <c r="AG9" i="6"/>
  <c r="K14" i="6" s="1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I9" i="6"/>
  <c r="I13" i="6" s="1"/>
  <c r="H9" i="6"/>
  <c r="H13" i="6" s="1"/>
  <c r="G9" i="6"/>
  <c r="G13" i="6" s="1"/>
  <c r="G15" i="6" s="1"/>
  <c r="F9" i="6"/>
  <c r="F13" i="6" s="1"/>
  <c r="E9" i="6"/>
  <c r="I15" i="6" l="1"/>
  <c r="F15" i="6"/>
  <c r="L13" i="6"/>
  <c r="H15" i="6"/>
  <c r="M13" i="6"/>
  <c r="E13" i="6"/>
  <c r="E15" i="6" s="1"/>
  <c r="M15" i="6" s="1"/>
  <c r="J15" i="6"/>
  <c r="O24" i="1"/>
  <c r="O23" i="1"/>
  <c r="O22" i="1"/>
  <c r="O25" i="1" l="1"/>
  <c r="N25" i="1" s="1"/>
  <c r="N13" i="6"/>
  <c r="O13" i="6"/>
  <c r="N15" i="6"/>
  <c r="L15" i="6"/>
  <c r="P20" i="5"/>
  <c r="O20" i="5"/>
  <c r="Q20" i="5" s="1"/>
  <c r="Q19" i="5"/>
  <c r="N19" i="5"/>
  <c r="F19" i="5"/>
  <c r="Q17" i="5"/>
  <c r="N17" i="5"/>
  <c r="F17" i="5"/>
  <c r="Q16" i="5"/>
  <c r="N16" i="5"/>
  <c r="F16" i="5"/>
  <c r="F20" i="5" s="1"/>
  <c r="T13" i="5"/>
  <c r="S13" i="5"/>
  <c r="R13" i="5"/>
  <c r="P13" i="5"/>
  <c r="G19" i="5" s="1"/>
  <c r="O13" i="5"/>
  <c r="Q13" i="5" s="1"/>
  <c r="N13" i="5"/>
  <c r="E19" i="5" s="1"/>
  <c r="L13" i="5"/>
  <c r="G17" i="5" s="1"/>
  <c r="K13" i="5"/>
  <c r="M13" i="5" s="1"/>
  <c r="J13" i="5"/>
  <c r="E17" i="5" s="1"/>
  <c r="G13" i="5"/>
  <c r="G16" i="5" s="1"/>
  <c r="G20" i="5" s="1"/>
  <c r="F13" i="5"/>
  <c r="H13" i="5" s="1"/>
  <c r="E13" i="5"/>
  <c r="E16" i="5" s="1"/>
  <c r="E20" i="5" s="1"/>
  <c r="M12" i="5"/>
  <c r="H12" i="5"/>
  <c r="H11" i="5"/>
  <c r="Q10" i="5"/>
  <c r="Q9" i="5"/>
  <c r="H9" i="5"/>
  <c r="Q8" i="5"/>
  <c r="Q7" i="5"/>
  <c r="H6" i="5"/>
  <c r="M5" i="5"/>
  <c r="H5" i="5"/>
  <c r="H20" i="5" l="1"/>
  <c r="H19" i="5"/>
  <c r="H17" i="5"/>
  <c r="H16" i="5"/>
  <c r="O26" i="1" l="1"/>
</calcChain>
</file>

<file path=xl/sharedStrings.xml><?xml version="1.0" encoding="utf-8"?>
<sst xmlns="http://schemas.openxmlformats.org/spreadsheetml/2006/main" count="515" uniqueCount="263">
  <si>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</si>
  <si>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</si>
  <si>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</si>
  <si>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</si>
  <si>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</si>
  <si>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</si>
  <si>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</si>
  <si>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</si>
  <si>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</si>
  <si>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</si>
  <si>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</si>
  <si>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</si>
  <si>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</si>
  <si>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</si>
  <si>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</si>
  <si>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</si>
  <si>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</si>
  <si>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</si>
  <si>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</si>
  <si>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</si>
  <si>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</si>
  <si>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</si>
  <si>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</si>
  <si>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</si>
  <si>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</si>
  <si>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</si>
  <si>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</si>
  <si>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</si>
  <si>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</si>
  <si>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</si>
  <si>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</si>
  <si>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</si>
  <si>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</si>
  <si>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</si>
  <si>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</si>
  <si>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</si>
  <si>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</si>
  <si>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</si>
  <si>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</si>
  <si>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</si>
  <si>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</si>
  <si>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</si>
  <si>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</si>
  <si>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</si>
  <si>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</si>
  <si>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</si>
  <si>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</si>
  <si>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</si>
  <si>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</si>
  <si>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</si>
  <si>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</si>
  <si>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</si>
  <si>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</si>
  <si>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</si>
  <si>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</si>
  <si>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</si>
  <si>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</si>
  <si>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</si>
  <si>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</si>
  <si>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</si>
  <si>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</si>
  <si>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Itä</t>
  </si>
  <si>
    <t>3.</t>
  </si>
  <si>
    <t>1.</t>
  </si>
  <si>
    <t>6.</t>
  </si>
  <si>
    <t>7.</t>
  </si>
  <si>
    <t>8.</t>
  </si>
  <si>
    <t>11.</t>
  </si>
  <si>
    <t>JoMa = Joensuun Maila  (1957)</t>
  </si>
  <si>
    <t>0/0</t>
  </si>
  <si>
    <t>12.</t>
  </si>
  <si>
    <t>PuPe</t>
  </si>
  <si>
    <t>SoJy</t>
  </si>
  <si>
    <t xml:space="preserve">      Mitalit</t>
  </si>
  <si>
    <t>Asko Tuhkanen</t>
  </si>
  <si>
    <t>16.8.1959   Sotkamo     -     12.1.2012   Sotkamo</t>
  </si>
  <si>
    <t>ykkössarja</t>
  </si>
  <si>
    <t>2.</t>
  </si>
  <si>
    <t>9.</t>
  </si>
  <si>
    <t>06.05. 1984  SoJy - Tahko  10-6</t>
  </si>
  <si>
    <t>13.05. 1984  SoJy - IPV  14-4</t>
  </si>
  <si>
    <t>19.08. 1990  SoJy - SiiPe  9-6</t>
  </si>
  <si>
    <t>3.  ottelu</t>
  </si>
  <si>
    <t>119.  ottelu</t>
  </si>
  <si>
    <t xml:space="preserve">  24 v   8 kk 20 pv</t>
  </si>
  <si>
    <t xml:space="preserve">  24 v   8 kk 27 pv</t>
  </si>
  <si>
    <t xml:space="preserve">  31 v   0 kk   3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</si>
  <si>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</si>
  <si>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</si>
  <si>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</si>
  <si>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</si>
  <si>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</si>
  <si>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</si>
  <si>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</si>
  <si>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</si>
  <si>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</si>
  <si>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LP</t>
  </si>
  <si>
    <t xml:space="preserve"> 3-0  SMJ</t>
  </si>
  <si>
    <t xml:space="preserve"> 3-0  Tahko</t>
  </si>
  <si>
    <t xml:space="preserve"> MYP,  26  ottelua</t>
  </si>
  <si>
    <t>JoMa</t>
  </si>
  <si>
    <t xml:space="preserve"> MYP,  24  ottelua</t>
  </si>
  <si>
    <t xml:space="preserve"> Jatkosarja</t>
  </si>
  <si>
    <t xml:space="preserve"> 2-3  NJ</t>
  </si>
  <si>
    <t xml:space="preserve"> 2-0  Tahko</t>
  </si>
  <si>
    <t>1 - 0</t>
  </si>
  <si>
    <t>1 - 1</t>
  </si>
  <si>
    <t>SARJAT</t>
  </si>
  <si>
    <t>Seurat:</t>
  </si>
  <si>
    <t>SoJy = Sotkamon Jymy  1909)</t>
  </si>
  <si>
    <t>PuPe = Puijon Pesäpallo  (1999)</t>
  </si>
  <si>
    <t>A-POJAT</t>
  </si>
  <si>
    <t>19.08. 1978  Sotkamo</t>
  </si>
  <si>
    <t xml:space="preserve">  8-4</t>
  </si>
  <si>
    <t>vai</t>
  </si>
  <si>
    <t>Osmo Määttä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</si>
  <si>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</si>
  <si>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</si>
  <si>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</si>
  <si>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</si>
  <si>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</si>
  <si>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</si>
  <si>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</si>
  <si>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</si>
  <si>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</si>
  <si>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</si>
  <si>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3-0  Lippo</t>
  </si>
  <si>
    <t>2-0  IPV</t>
  </si>
  <si>
    <t>0-2  Tahko</t>
  </si>
  <si>
    <t>4/5</t>
  </si>
  <si>
    <t>3/4</t>
  </si>
  <si>
    <t>1-0-1</t>
  </si>
  <si>
    <t xml:space="preserve">      Runkosarja TOP-30</t>
  </si>
  <si>
    <t>13.</t>
  </si>
  <si>
    <t>Ylempi loppusarja TOP-10</t>
  </si>
  <si>
    <t>70.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</si>
  <si>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</si>
  <si>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</si>
  <si>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</si>
  <si>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</si>
  <si>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</si>
  <si>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</si>
  <si>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</si>
  <si>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</si>
  <si>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</si>
  <si>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= Sotkamon Jymy  (1909),  kasvattajaseura</t>
  </si>
  <si>
    <t>10.</t>
  </si>
  <si>
    <t>4.</t>
  </si>
  <si>
    <t>5.</t>
  </si>
  <si>
    <t>72.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</si>
  <si>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</si>
  <si>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</si>
  <si>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</si>
  <si>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</si>
  <si>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</si>
  <si>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</si>
  <si>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</si>
  <si>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</si>
  <si>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</si>
  <si>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</si>
  <si>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</si>
  <si>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</si>
  <si>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</si>
  <si>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</si>
  <si>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</si>
  <si>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</si>
  <si>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</si>
  <si>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</si>
  <si>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</si>
  <si>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</si>
  <si>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</si>
  <si>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</si>
  <si>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</si>
  <si>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1979 - 1989</t>
  </si>
  <si>
    <t xml:space="preserve"> 1979 - 1990</t>
  </si>
  <si>
    <t xml:space="preserve"> 1979 - 1991</t>
  </si>
  <si>
    <t xml:space="preserve"> 1979 - 1992</t>
  </si>
  <si>
    <t>120.   19.07. 1994  Tahko - SoJy  1-0</t>
  </si>
  <si>
    <t>34 v 11 kk   3 pv</t>
  </si>
  <si>
    <t>738.</t>
  </si>
  <si>
    <t>558.</t>
  </si>
  <si>
    <t>455.</t>
  </si>
  <si>
    <t>468.</t>
  </si>
  <si>
    <t>480.</t>
  </si>
  <si>
    <t>368.</t>
  </si>
  <si>
    <t>310.</t>
  </si>
  <si>
    <t>260.</t>
  </si>
  <si>
    <t>195.</t>
  </si>
  <si>
    <t>153.</t>
  </si>
  <si>
    <t>117.</t>
  </si>
  <si>
    <t>814.</t>
  </si>
  <si>
    <t>630.</t>
  </si>
  <si>
    <t>611.</t>
  </si>
  <si>
    <t>626.</t>
  </si>
  <si>
    <t>641.</t>
  </si>
  <si>
    <t>517.</t>
  </si>
  <si>
    <t>450.</t>
  </si>
  <si>
    <t>348.</t>
  </si>
  <si>
    <t>233.</t>
  </si>
  <si>
    <t>137.</t>
  </si>
  <si>
    <t>119.</t>
  </si>
  <si>
    <t>774.</t>
  </si>
  <si>
    <t>697.</t>
  </si>
  <si>
    <t>604.</t>
  </si>
  <si>
    <t>621.</t>
  </si>
  <si>
    <t>638.</t>
  </si>
  <si>
    <t>544.</t>
  </si>
  <si>
    <t>499.</t>
  </si>
  <si>
    <t>441.</t>
  </si>
  <si>
    <t>431.</t>
  </si>
  <si>
    <t>421.</t>
  </si>
  <si>
    <t>432.</t>
  </si>
  <si>
    <t>801.</t>
  </si>
  <si>
    <t>679.</t>
  </si>
  <si>
    <t>635.</t>
  </si>
  <si>
    <t>651.</t>
  </si>
  <si>
    <t>530.</t>
  </si>
  <si>
    <t>491.</t>
  </si>
  <si>
    <t>396.</t>
  </si>
  <si>
    <t>312.</t>
  </si>
  <si>
    <t>251.</t>
  </si>
  <si>
    <t>276.</t>
  </si>
  <si>
    <t>215.</t>
  </si>
  <si>
    <t>191.</t>
  </si>
  <si>
    <t>204.</t>
  </si>
  <si>
    <t>216.</t>
  </si>
  <si>
    <t>185.</t>
  </si>
  <si>
    <t>179.</t>
  </si>
  <si>
    <t>168.</t>
  </si>
  <si>
    <t>143.</t>
  </si>
  <si>
    <t>146.</t>
  </si>
  <si>
    <t>210.</t>
  </si>
  <si>
    <t>161.</t>
  </si>
  <si>
    <t>127.</t>
  </si>
  <si>
    <t>82.</t>
  </si>
  <si>
    <t>65.</t>
  </si>
  <si>
    <t>67.</t>
  </si>
  <si>
    <t>125.</t>
  </si>
  <si>
    <t>77.</t>
  </si>
  <si>
    <t>50.</t>
  </si>
  <si>
    <t>30.</t>
  </si>
  <si>
    <t>32.</t>
  </si>
  <si>
    <t>124.</t>
  </si>
  <si>
    <t>87.</t>
  </si>
  <si>
    <t>79.</t>
  </si>
  <si>
    <t>80.</t>
  </si>
  <si>
    <t>110.</t>
  </si>
  <si>
    <t>60.</t>
  </si>
  <si>
    <t>29.</t>
  </si>
  <si>
    <t>214.</t>
  </si>
  <si>
    <t>141.</t>
  </si>
  <si>
    <t>95.</t>
  </si>
  <si>
    <t xml:space="preserve"> KATSOJIA YLI 5000</t>
  </si>
  <si>
    <t xml:space="preserve">  2.   30.08. 1992  Tahko - SoJy  11-12,  fin 1/3</t>
  </si>
  <si>
    <t xml:space="preserve">  8.   03.08. 1994  Lippo - SoJy  1-0</t>
  </si>
  <si>
    <t xml:space="preserve">  9.   18.09. 1993  SoJy - IPV  7-6,  fin 2/2</t>
  </si>
  <si>
    <t>16.   02.05. 1993  SoJy - LP  12-6</t>
  </si>
  <si>
    <t>24.   08.09. 1990  SoJy - IPV  9-11,  fin 2/3</t>
  </si>
  <si>
    <t>35.   07.09. 1991  IPV - SoJy  10-1,  fin 2/2</t>
  </si>
  <si>
    <t>36.   06.09. 1992  SoJy - Tahko  7-1,  fin 3/3</t>
  </si>
  <si>
    <t>40.   01.09. 1991  SoJy - IPV  1-10,  fin 1/2</t>
  </si>
  <si>
    <t>51.   17.06. 1993  Lippo - SoJy  10-4</t>
  </si>
  <si>
    <t>72.   02.09. 1990  IPV - SoJy  5-6,  fin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</si>
</sst>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3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0" fontId="13" fillId="0" borderId="0" xfId="0" applyFont="1" applyAlignment="1"/>
    <xf numFmtId="0" fontId="4" fillId="2" borderId="0" xfId="0" applyFont="1" applyFill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15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7" xfId="0" applyFont="1" applyFill="1" applyBorder="1" applyAlignment="1"/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49" fontId="4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04" t="s">
        <v>74</v>
      </c>
      <c r="C1" s="6"/>
      <c r="D1" s="80"/>
      <c r="E1" s="88" t="s">
        <v>75</v>
      </c>
      <c r="F1" s="7"/>
      <c r="G1" s="7"/>
      <c r="H1" s="7"/>
      <c r="I1" s="6"/>
      <c r="J1" s="6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2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8">
        <v>1982</v>
      </c>
      <c r="C4" s="98" t="s">
        <v>65</v>
      </c>
      <c r="D4" s="105" t="s">
        <v>72</v>
      </c>
      <c r="E4" s="98"/>
      <c r="F4" s="99" t="s">
        <v>76</v>
      </c>
      <c r="G4" s="101"/>
      <c r="H4" s="61"/>
      <c r="I4" s="98"/>
      <c r="J4" s="98"/>
      <c r="K4" s="98"/>
      <c r="L4" s="98"/>
      <c r="M4" s="98"/>
      <c r="N4" s="106"/>
      <c r="O4" s="24"/>
      <c r="P4" s="18"/>
      <c r="Q4" s="18"/>
      <c r="R4" s="18"/>
      <c r="S4" s="18"/>
      <c r="T4" s="24"/>
      <c r="U4" s="25"/>
      <c r="V4" s="27"/>
      <c r="W4" s="27"/>
      <c r="X4" s="27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98">
        <v>1983</v>
      </c>
      <c r="C5" s="98" t="s">
        <v>63</v>
      </c>
      <c r="D5" s="105" t="s">
        <v>72</v>
      </c>
      <c r="E5" s="98"/>
      <c r="F5" s="99" t="s">
        <v>76</v>
      </c>
      <c r="G5" s="101"/>
      <c r="H5" s="61"/>
      <c r="I5" s="98"/>
      <c r="J5" s="98"/>
      <c r="K5" s="98"/>
      <c r="L5" s="98"/>
      <c r="M5" s="98"/>
      <c r="N5" s="106"/>
      <c r="O5" s="24"/>
      <c r="P5" s="18"/>
      <c r="Q5" s="18"/>
      <c r="R5" s="18"/>
      <c r="S5" s="18"/>
      <c r="T5" s="24"/>
      <c r="U5" s="25"/>
      <c r="V5" s="27"/>
      <c r="W5" s="27"/>
      <c r="X5" s="27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25">
        <v>1984</v>
      </c>
      <c r="C6" s="25" t="s">
        <v>64</v>
      </c>
      <c r="D6" s="107" t="s">
        <v>72</v>
      </c>
      <c r="E6" s="25">
        <v>21</v>
      </c>
      <c r="F6" s="25">
        <v>0</v>
      </c>
      <c r="G6" s="25">
        <v>5</v>
      </c>
      <c r="H6" s="25">
        <v>7</v>
      </c>
      <c r="I6" s="25">
        <v>53</v>
      </c>
      <c r="J6" s="25">
        <v>15</v>
      </c>
      <c r="K6" s="25">
        <v>14</v>
      </c>
      <c r="L6" s="25">
        <v>19</v>
      </c>
      <c r="M6" s="25">
        <v>5</v>
      </c>
      <c r="N6" s="32">
        <v>0.44900000000000001</v>
      </c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5"/>
      <c r="AP6" s="25"/>
      <c r="AQ6" s="25"/>
      <c r="AR6" s="39"/>
    </row>
    <row r="7" spans="1:44" s="4" customFormat="1" ht="15" customHeight="1" x14ac:dyDescent="0.25">
      <c r="A7" s="2"/>
      <c r="B7" s="25">
        <v>1985</v>
      </c>
      <c r="C7" s="25" t="s">
        <v>66</v>
      </c>
      <c r="D7" s="107" t="s">
        <v>72</v>
      </c>
      <c r="E7" s="25">
        <v>20</v>
      </c>
      <c r="F7" s="25">
        <v>0</v>
      </c>
      <c r="G7" s="25">
        <v>8</v>
      </c>
      <c r="H7" s="25">
        <v>4</v>
      </c>
      <c r="I7" s="25">
        <v>63</v>
      </c>
      <c r="J7" s="25">
        <v>22</v>
      </c>
      <c r="K7" s="25">
        <v>6</v>
      </c>
      <c r="L7" s="25">
        <v>27</v>
      </c>
      <c r="M7" s="25">
        <v>8</v>
      </c>
      <c r="N7" s="32">
        <v>0.504</v>
      </c>
      <c r="O7" s="96"/>
      <c r="P7" s="18"/>
      <c r="Q7" s="18"/>
      <c r="R7" s="18"/>
      <c r="S7" s="18"/>
      <c r="T7" s="24"/>
      <c r="U7" s="25"/>
      <c r="V7" s="27"/>
      <c r="W7" s="27"/>
      <c r="X7" s="27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1986</v>
      </c>
      <c r="C8" s="25" t="s">
        <v>70</v>
      </c>
      <c r="D8" s="107" t="s">
        <v>72</v>
      </c>
      <c r="E8" s="25">
        <v>21</v>
      </c>
      <c r="F8" s="25">
        <v>0</v>
      </c>
      <c r="G8" s="25">
        <v>2</v>
      </c>
      <c r="H8" s="25">
        <v>7</v>
      </c>
      <c r="I8" s="25">
        <v>45</v>
      </c>
      <c r="J8" s="25">
        <v>18</v>
      </c>
      <c r="K8" s="25">
        <v>9</v>
      </c>
      <c r="L8" s="25">
        <v>16</v>
      </c>
      <c r="M8" s="25">
        <v>2</v>
      </c>
      <c r="N8" s="32">
        <v>0.35799999999999998</v>
      </c>
      <c r="O8" s="96"/>
      <c r="P8" s="18"/>
      <c r="Q8" s="18"/>
      <c r="R8" s="18"/>
      <c r="S8" s="18"/>
      <c r="T8" s="24"/>
      <c r="U8" s="25"/>
      <c r="V8" s="27"/>
      <c r="W8" s="27"/>
      <c r="X8" s="27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98">
        <v>1987</v>
      </c>
      <c r="C9" s="98" t="s">
        <v>62</v>
      </c>
      <c r="D9" s="105" t="s">
        <v>72</v>
      </c>
      <c r="E9" s="98"/>
      <c r="F9" s="99" t="s">
        <v>76</v>
      </c>
      <c r="G9" s="101"/>
      <c r="H9" s="61"/>
      <c r="I9" s="98"/>
      <c r="J9" s="98"/>
      <c r="K9" s="98"/>
      <c r="L9" s="98"/>
      <c r="M9" s="98"/>
      <c r="N9" s="106"/>
      <c r="O9" s="96"/>
      <c r="P9" s="18"/>
      <c r="Q9" s="18"/>
      <c r="R9" s="18"/>
      <c r="S9" s="18"/>
      <c r="T9" s="24"/>
      <c r="U9" s="25"/>
      <c r="V9" s="27"/>
      <c r="W9" s="27"/>
      <c r="X9" s="27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98">
        <v>1988</v>
      </c>
      <c r="C10" s="98" t="s">
        <v>77</v>
      </c>
      <c r="D10" s="105" t="s">
        <v>72</v>
      </c>
      <c r="E10" s="98"/>
      <c r="F10" s="99" t="s">
        <v>76</v>
      </c>
      <c r="G10" s="101"/>
      <c r="H10" s="61"/>
      <c r="I10" s="98"/>
      <c r="J10" s="98"/>
      <c r="K10" s="98"/>
      <c r="L10" s="98"/>
      <c r="M10" s="98"/>
      <c r="N10" s="106"/>
      <c r="O10" s="96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1989</v>
      </c>
      <c r="C11" s="25" t="s">
        <v>64</v>
      </c>
      <c r="D11" s="107" t="s">
        <v>72</v>
      </c>
      <c r="E11" s="25">
        <v>22</v>
      </c>
      <c r="F11" s="25">
        <v>0</v>
      </c>
      <c r="G11" s="25">
        <v>12</v>
      </c>
      <c r="H11" s="25">
        <v>8</v>
      </c>
      <c r="I11" s="25">
        <v>61</v>
      </c>
      <c r="J11" s="25">
        <v>17</v>
      </c>
      <c r="K11" s="25">
        <v>10</v>
      </c>
      <c r="L11" s="25">
        <v>22</v>
      </c>
      <c r="M11" s="25">
        <v>12</v>
      </c>
      <c r="N11" s="32">
        <v>0.442</v>
      </c>
      <c r="O11" s="96"/>
      <c r="P11" s="18"/>
      <c r="Q11" s="18"/>
      <c r="R11" s="18"/>
      <c r="S11" s="18"/>
      <c r="T11" s="24"/>
      <c r="U11" s="25">
        <v>1</v>
      </c>
      <c r="V11" s="25">
        <v>0</v>
      </c>
      <c r="W11" s="25">
        <v>0</v>
      </c>
      <c r="X11" s="25">
        <v>0</v>
      </c>
      <c r="Y11" s="25">
        <v>1</v>
      </c>
      <c r="Z11" s="28">
        <v>0.25</v>
      </c>
      <c r="AA11" s="24"/>
      <c r="AB11" s="18"/>
      <c r="AC11" s="18"/>
      <c r="AD11" s="18"/>
      <c r="AE11" s="18"/>
      <c r="AF11" s="24"/>
      <c r="AG11" s="76" t="s">
        <v>116</v>
      </c>
      <c r="AH11" s="76"/>
      <c r="AI11" s="76"/>
      <c r="AJ11" s="76"/>
      <c r="AK11" s="24"/>
      <c r="AL11" s="25"/>
      <c r="AM11" s="25"/>
      <c r="AN11" s="25"/>
      <c r="AO11" s="25"/>
      <c r="AP11" s="25"/>
      <c r="AQ11" s="25"/>
      <c r="AR11" s="39"/>
    </row>
    <row r="12" spans="1:44" s="4" customFormat="1" ht="15" customHeight="1" x14ac:dyDescent="0.25">
      <c r="A12" s="2"/>
      <c r="B12" s="25">
        <v>1990</v>
      </c>
      <c r="C12" s="25" t="s">
        <v>63</v>
      </c>
      <c r="D12" s="107" t="s">
        <v>72</v>
      </c>
      <c r="E12" s="25">
        <v>21</v>
      </c>
      <c r="F12" s="25">
        <v>0</v>
      </c>
      <c r="G12" s="25">
        <v>11</v>
      </c>
      <c r="H12" s="25">
        <v>8</v>
      </c>
      <c r="I12" s="25">
        <v>43</v>
      </c>
      <c r="J12" s="25">
        <v>8</v>
      </c>
      <c r="K12" s="25">
        <v>7</v>
      </c>
      <c r="L12" s="25">
        <v>17</v>
      </c>
      <c r="M12" s="25">
        <v>11</v>
      </c>
      <c r="N12" s="32">
        <v>0.33900000000000002</v>
      </c>
      <c r="O12" s="96"/>
      <c r="P12" s="18"/>
      <c r="Q12" s="18"/>
      <c r="R12" s="18"/>
      <c r="S12" s="18"/>
      <c r="T12" s="24"/>
      <c r="U12" s="25">
        <v>8</v>
      </c>
      <c r="V12" s="25">
        <v>1</v>
      </c>
      <c r="W12" s="27">
        <v>4</v>
      </c>
      <c r="X12" s="25">
        <v>4</v>
      </c>
      <c r="Y12" s="25">
        <v>18</v>
      </c>
      <c r="Z12" s="28">
        <v>0.32700000000000001</v>
      </c>
      <c r="AA12" s="24"/>
      <c r="AB12" s="18"/>
      <c r="AC12" s="18"/>
      <c r="AD12" s="18"/>
      <c r="AE12" s="18"/>
      <c r="AF12" s="24"/>
      <c r="AG12" s="76" t="s">
        <v>117</v>
      </c>
      <c r="AH12" s="76" t="s">
        <v>118</v>
      </c>
      <c r="AI12" s="76"/>
      <c r="AJ12" s="76" t="s">
        <v>119</v>
      </c>
      <c r="AK12" s="24"/>
      <c r="AL12" s="25"/>
      <c r="AM12" s="25"/>
      <c r="AN12" s="25"/>
      <c r="AO12" s="25">
        <v>1</v>
      </c>
      <c r="AP12" s="25"/>
      <c r="AQ12" s="25"/>
      <c r="AR12" s="39"/>
    </row>
    <row r="13" spans="1:44" s="4" customFormat="1" ht="15" customHeight="1" x14ac:dyDescent="0.25">
      <c r="A13" s="2"/>
      <c r="B13" s="25">
        <v>1991</v>
      </c>
      <c r="C13" s="25" t="s">
        <v>77</v>
      </c>
      <c r="D13" s="107" t="s">
        <v>72</v>
      </c>
      <c r="E13" s="25">
        <v>22</v>
      </c>
      <c r="F13" s="25">
        <v>2</v>
      </c>
      <c r="G13" s="25">
        <v>15</v>
      </c>
      <c r="H13" s="25">
        <v>10</v>
      </c>
      <c r="I13" s="25">
        <v>52</v>
      </c>
      <c r="J13" s="25">
        <v>8</v>
      </c>
      <c r="K13" s="25">
        <v>4</v>
      </c>
      <c r="L13" s="25">
        <v>23</v>
      </c>
      <c r="M13" s="25">
        <v>17</v>
      </c>
      <c r="N13" s="32">
        <v>0.371</v>
      </c>
      <c r="O13" s="96"/>
      <c r="P13" s="18"/>
      <c r="Q13" s="18"/>
      <c r="R13" s="18"/>
      <c r="S13" s="18"/>
      <c r="T13" s="24"/>
      <c r="U13" s="25">
        <v>7</v>
      </c>
      <c r="V13" s="25">
        <v>1</v>
      </c>
      <c r="W13" s="27">
        <v>7</v>
      </c>
      <c r="X13" s="25">
        <v>4</v>
      </c>
      <c r="Y13" s="25">
        <v>20</v>
      </c>
      <c r="Z13" s="28">
        <v>0.5</v>
      </c>
      <c r="AA13" s="24"/>
      <c r="AB13" s="18" t="s">
        <v>78</v>
      </c>
      <c r="AC13" s="18"/>
      <c r="AD13" s="18"/>
      <c r="AE13" s="18"/>
      <c r="AF13" s="24"/>
      <c r="AG13" s="76" t="s">
        <v>120</v>
      </c>
      <c r="AH13" s="76" t="s">
        <v>118</v>
      </c>
      <c r="AI13" s="76"/>
      <c r="AJ13" s="76" t="s">
        <v>121</v>
      </c>
      <c r="AK13" s="24"/>
      <c r="AL13" s="25"/>
      <c r="AM13" s="25"/>
      <c r="AN13" s="25"/>
      <c r="AO13" s="25"/>
      <c r="AP13" s="25">
        <v>1</v>
      </c>
      <c r="AQ13" s="25"/>
      <c r="AR13" s="39"/>
    </row>
    <row r="14" spans="1:44" s="4" customFormat="1" ht="15" customHeight="1" x14ac:dyDescent="0.25">
      <c r="A14" s="2"/>
      <c r="B14" s="25">
        <v>1992</v>
      </c>
      <c r="C14" s="25" t="s">
        <v>63</v>
      </c>
      <c r="D14" s="107" t="s">
        <v>72</v>
      </c>
      <c r="E14" s="25">
        <v>26</v>
      </c>
      <c r="F14" s="25">
        <v>0</v>
      </c>
      <c r="G14" s="25">
        <v>33</v>
      </c>
      <c r="H14" s="25">
        <v>5</v>
      </c>
      <c r="I14" s="25">
        <v>96</v>
      </c>
      <c r="J14" s="25">
        <v>16</v>
      </c>
      <c r="K14" s="25">
        <v>5</v>
      </c>
      <c r="L14" s="25">
        <v>42</v>
      </c>
      <c r="M14" s="25">
        <v>33</v>
      </c>
      <c r="N14" s="32">
        <v>0.432</v>
      </c>
      <c r="O14" s="96"/>
      <c r="P14" s="18" t="s">
        <v>133</v>
      </c>
      <c r="Q14" s="18"/>
      <c r="R14" s="18"/>
      <c r="S14" s="18"/>
      <c r="T14" s="24"/>
      <c r="U14" s="25">
        <v>7</v>
      </c>
      <c r="V14" s="25">
        <v>1</v>
      </c>
      <c r="W14" s="27">
        <v>10</v>
      </c>
      <c r="X14" s="25">
        <v>4</v>
      </c>
      <c r="Y14" s="25">
        <v>32</v>
      </c>
      <c r="Z14" s="28">
        <v>0.44400000000000001</v>
      </c>
      <c r="AA14" s="24"/>
      <c r="AB14" s="18" t="s">
        <v>62</v>
      </c>
      <c r="AC14" s="18"/>
      <c r="AD14" s="18">
        <v>4</v>
      </c>
      <c r="AE14" s="18"/>
      <c r="AF14" s="24"/>
      <c r="AG14" s="76" t="s">
        <v>122</v>
      </c>
      <c r="AH14" s="76" t="s">
        <v>123</v>
      </c>
      <c r="AI14" s="76"/>
      <c r="AJ14" s="76" t="s">
        <v>124</v>
      </c>
      <c r="AK14" s="24"/>
      <c r="AL14" s="25"/>
      <c r="AM14" s="25"/>
      <c r="AN14" s="25"/>
      <c r="AO14" s="25">
        <v>1</v>
      </c>
      <c r="AP14" s="25"/>
      <c r="AQ14" s="25"/>
      <c r="AR14" s="39"/>
    </row>
    <row r="15" spans="1:44" s="4" customFormat="1" ht="15" customHeight="1" x14ac:dyDescent="0.25">
      <c r="A15" s="2"/>
      <c r="B15" s="25">
        <v>1993</v>
      </c>
      <c r="C15" s="25" t="s">
        <v>63</v>
      </c>
      <c r="D15" s="107" t="s">
        <v>72</v>
      </c>
      <c r="E15" s="25">
        <v>25</v>
      </c>
      <c r="F15" s="25">
        <v>0</v>
      </c>
      <c r="G15" s="25">
        <v>42</v>
      </c>
      <c r="H15" s="25">
        <v>4</v>
      </c>
      <c r="I15" s="25">
        <v>69</v>
      </c>
      <c r="J15" s="25">
        <v>10</v>
      </c>
      <c r="K15" s="25">
        <v>3</v>
      </c>
      <c r="L15" s="25">
        <v>14</v>
      </c>
      <c r="M15" s="25">
        <v>42</v>
      </c>
      <c r="N15" s="32">
        <v>0.43099999999999999</v>
      </c>
      <c r="O15" s="96"/>
      <c r="P15" s="18" t="s">
        <v>78</v>
      </c>
      <c r="Q15" s="18"/>
      <c r="R15" s="18"/>
      <c r="S15" s="18"/>
      <c r="T15" s="24"/>
      <c r="U15" s="25">
        <v>8</v>
      </c>
      <c r="V15" s="27">
        <v>0</v>
      </c>
      <c r="W15" s="27">
        <v>19</v>
      </c>
      <c r="X15" s="27">
        <v>0</v>
      </c>
      <c r="Y15" s="25">
        <v>29</v>
      </c>
      <c r="Z15" s="28">
        <v>0.49199999999999999</v>
      </c>
      <c r="AA15" s="24"/>
      <c r="AB15" s="25" t="s">
        <v>63</v>
      </c>
      <c r="AC15" s="18"/>
      <c r="AD15" s="18" t="s">
        <v>64</v>
      </c>
      <c r="AE15" s="18"/>
      <c r="AF15" s="24"/>
      <c r="AG15" s="76" t="s">
        <v>125</v>
      </c>
      <c r="AH15" s="76" t="s">
        <v>126</v>
      </c>
      <c r="AI15" s="76"/>
      <c r="AJ15" s="76" t="s">
        <v>127</v>
      </c>
      <c r="AK15" s="24"/>
      <c r="AL15" s="25"/>
      <c r="AM15" s="25"/>
      <c r="AN15" s="25"/>
      <c r="AO15" s="25">
        <v>1</v>
      </c>
      <c r="AP15" s="25"/>
      <c r="AQ15" s="25"/>
      <c r="AR15" s="39"/>
    </row>
    <row r="16" spans="1:44" s="4" customFormat="1" ht="15" customHeight="1" x14ac:dyDescent="0.25">
      <c r="A16" s="2"/>
      <c r="B16" s="25">
        <v>1994</v>
      </c>
      <c r="C16" s="25" t="s">
        <v>62</v>
      </c>
      <c r="D16" s="107" t="s">
        <v>72</v>
      </c>
      <c r="E16" s="25">
        <v>25</v>
      </c>
      <c r="F16" s="25">
        <v>0</v>
      </c>
      <c r="G16" s="25">
        <v>17</v>
      </c>
      <c r="H16" s="25">
        <v>0</v>
      </c>
      <c r="I16" s="25">
        <v>28</v>
      </c>
      <c r="J16" s="25">
        <v>2</v>
      </c>
      <c r="K16" s="25">
        <v>1</v>
      </c>
      <c r="L16" s="25">
        <v>8</v>
      </c>
      <c r="M16" s="25">
        <v>17</v>
      </c>
      <c r="N16" s="32">
        <v>0.34599999999999997</v>
      </c>
      <c r="O16" s="96"/>
      <c r="P16" s="18"/>
      <c r="Q16" s="18"/>
      <c r="R16" s="18"/>
      <c r="S16" s="18"/>
      <c r="T16" s="24"/>
      <c r="U16" s="25">
        <v>1</v>
      </c>
      <c r="V16" s="25">
        <v>0</v>
      </c>
      <c r="W16" s="27">
        <v>0</v>
      </c>
      <c r="X16" s="25">
        <v>0</v>
      </c>
      <c r="Y16" s="25">
        <v>0</v>
      </c>
      <c r="Z16" s="28">
        <v>0</v>
      </c>
      <c r="AA16" s="24"/>
      <c r="AB16" s="18"/>
      <c r="AC16" s="18"/>
      <c r="AD16" s="18"/>
      <c r="AE16" s="18"/>
      <c r="AF16" s="24"/>
      <c r="AG16" s="76"/>
      <c r="AH16" s="76" t="s">
        <v>128</v>
      </c>
      <c r="AI16" s="76"/>
      <c r="AJ16" s="76"/>
      <c r="AK16" s="24"/>
      <c r="AL16" s="25"/>
      <c r="AM16" s="25"/>
      <c r="AN16" s="25"/>
      <c r="AO16" s="25"/>
      <c r="AP16" s="25"/>
      <c r="AQ16" s="25">
        <v>1</v>
      </c>
      <c r="AR16" s="39"/>
    </row>
    <row r="17" spans="1:45" s="4" customFormat="1" ht="15" customHeight="1" x14ac:dyDescent="0.25">
      <c r="A17" s="1"/>
      <c r="B17" s="16" t="s">
        <v>7</v>
      </c>
      <c r="C17" s="17"/>
      <c r="D17" s="15"/>
      <c r="E17" s="18">
        <v>203</v>
      </c>
      <c r="F17" s="18">
        <v>2</v>
      </c>
      <c r="G17" s="18">
        <v>145</v>
      </c>
      <c r="H17" s="18">
        <v>53</v>
      </c>
      <c r="I17" s="18">
        <v>510</v>
      </c>
      <c r="J17" s="18">
        <v>116</v>
      </c>
      <c r="K17" s="18">
        <v>59</v>
      </c>
      <c r="L17" s="18">
        <v>188</v>
      </c>
      <c r="M17" s="18">
        <v>147</v>
      </c>
      <c r="N17" s="33">
        <v>0.41199999999999998</v>
      </c>
      <c r="O17" s="78"/>
      <c r="P17" s="66" t="s">
        <v>47</v>
      </c>
      <c r="Q17" s="66" t="s">
        <v>47</v>
      </c>
      <c r="R17" s="66" t="s">
        <v>47</v>
      </c>
      <c r="S17" s="66" t="s">
        <v>47</v>
      </c>
      <c r="T17" s="30"/>
      <c r="U17" s="18">
        <v>32</v>
      </c>
      <c r="V17" s="18">
        <v>3</v>
      </c>
      <c r="W17" s="18">
        <v>40</v>
      </c>
      <c r="X17" s="18">
        <v>12</v>
      </c>
      <c r="Y17" s="18">
        <v>100</v>
      </c>
      <c r="Z17" s="33">
        <v>0.433</v>
      </c>
      <c r="AA17" s="78"/>
      <c r="AB17" s="66" t="s">
        <v>131</v>
      </c>
      <c r="AC17" s="66" t="s">
        <v>47</v>
      </c>
      <c r="AD17" s="66" t="s">
        <v>47</v>
      </c>
      <c r="AE17" s="66" t="s">
        <v>47</v>
      </c>
      <c r="AF17" s="24"/>
      <c r="AG17" s="66" t="s">
        <v>129</v>
      </c>
      <c r="AH17" s="66" t="s">
        <v>129</v>
      </c>
      <c r="AI17" s="66" t="s">
        <v>69</v>
      </c>
      <c r="AJ17" s="66" t="s">
        <v>130</v>
      </c>
      <c r="AK17" s="24"/>
      <c r="AL17" s="18">
        <v>0</v>
      </c>
      <c r="AM17" s="18">
        <v>0</v>
      </c>
      <c r="AN17" s="18">
        <v>0</v>
      </c>
      <c r="AO17" s="18">
        <v>3</v>
      </c>
      <c r="AP17" s="18">
        <v>1</v>
      </c>
      <c r="AQ17" s="18">
        <v>1</v>
      </c>
      <c r="AR17" s="39"/>
    </row>
    <row r="18" spans="1:45" s="4" customFormat="1" ht="15" customHeight="1" x14ac:dyDescent="0.25">
      <c r="A18" s="1"/>
      <c r="B18" s="16" t="s">
        <v>150</v>
      </c>
      <c r="C18" s="17"/>
      <c r="D18" s="15"/>
      <c r="E18" s="17"/>
      <c r="F18" s="14"/>
      <c r="G18" s="14"/>
      <c r="H18" s="14"/>
      <c r="I18" s="14"/>
      <c r="J18" s="14"/>
      <c r="K18" s="14"/>
      <c r="L18" s="14"/>
      <c r="M18" s="14"/>
      <c r="N18" s="69"/>
      <c r="O18" s="24"/>
      <c r="P18" s="22"/>
      <c r="Q18" s="20"/>
      <c r="R18" s="70"/>
      <c r="S18" s="71"/>
      <c r="T18" s="24"/>
      <c r="U18" s="17"/>
      <c r="V18" s="14" t="s">
        <v>149</v>
      </c>
      <c r="W18" s="14" t="s">
        <v>135</v>
      </c>
      <c r="X18" s="14"/>
      <c r="Y18" s="14"/>
      <c r="Z18" s="15"/>
      <c r="AA18" s="24"/>
      <c r="AB18" s="72"/>
      <c r="AC18" s="73"/>
      <c r="AD18" s="70"/>
      <c r="AE18" s="71"/>
      <c r="AF18" s="24"/>
      <c r="AG18" s="74">
        <v>0.8</v>
      </c>
      <c r="AH18" s="75">
        <v>0.8</v>
      </c>
      <c r="AI18" s="75">
        <v>0</v>
      </c>
      <c r="AJ18" s="103">
        <v>0.75</v>
      </c>
      <c r="AK18" s="24"/>
      <c r="AL18" s="17"/>
      <c r="AM18" s="14"/>
      <c r="AN18" s="14"/>
      <c r="AO18" s="14"/>
      <c r="AP18" s="14"/>
      <c r="AQ18" s="15"/>
      <c r="AR18" s="39"/>
    </row>
    <row r="19" spans="1:45" ht="15" customHeight="1" x14ac:dyDescent="0.25">
      <c r="A19" s="2"/>
      <c r="B19" s="26" t="s">
        <v>2</v>
      </c>
      <c r="C19" s="29"/>
      <c r="D19" s="34">
        <v>498.66666666666669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24"/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s="4" customFormat="1" ht="15" customHeight="1" x14ac:dyDescent="0.25">
      <c r="A20" s="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0"/>
      <c r="P20" s="30"/>
      <c r="Q20" s="30"/>
      <c r="R20" s="30"/>
      <c r="S20" s="30"/>
      <c r="T20" s="30"/>
      <c r="U20" s="35"/>
      <c r="V20" s="38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5">
      <c r="A21" s="2"/>
      <c r="B21" s="22" t="s">
        <v>24</v>
      </c>
      <c r="C21" s="40"/>
      <c r="D21" s="4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1" t="s">
        <v>29</v>
      </c>
      <c r="Q21" s="12"/>
      <c r="R21" s="12"/>
      <c r="S21" s="12"/>
      <c r="T21" s="42"/>
      <c r="U21" s="42"/>
      <c r="V21" s="42"/>
      <c r="W21" s="42"/>
      <c r="X21" s="42"/>
      <c r="Y21" s="12"/>
      <c r="Z21" s="12"/>
      <c r="AA21" s="12"/>
      <c r="AB21" s="42"/>
      <c r="AC21" s="42"/>
      <c r="AD21" s="12"/>
      <c r="AE21" s="43"/>
      <c r="AF21" s="24"/>
      <c r="AG21" s="41" t="s">
        <v>56</v>
      </c>
      <c r="AH21" s="12"/>
      <c r="AI21" s="42"/>
      <c r="AJ21" s="43"/>
      <c r="AK21" s="24"/>
      <c r="AL21" s="10" t="s">
        <v>57</v>
      </c>
      <c r="AM21" s="12"/>
      <c r="AN21" s="12"/>
      <c r="AO21" s="12"/>
      <c r="AP21" s="12"/>
      <c r="AQ21" s="43"/>
      <c r="AR21" s="39"/>
    </row>
    <row r="22" spans="1:45" ht="15" customHeight="1" x14ac:dyDescent="0.25">
      <c r="A22" s="2"/>
      <c r="B22" s="41" t="s">
        <v>12</v>
      </c>
      <c r="C22" s="12"/>
      <c r="D22" s="43"/>
      <c r="E22" s="25">
        <v>203</v>
      </c>
      <c r="F22" s="25">
        <v>2</v>
      </c>
      <c r="G22" s="25">
        <v>145</v>
      </c>
      <c r="H22" s="25">
        <v>53</v>
      </c>
      <c r="I22" s="25">
        <v>510</v>
      </c>
      <c r="J22" s="35"/>
      <c r="K22" s="44">
        <v>0.72413793103448276</v>
      </c>
      <c r="L22" s="44">
        <v>0.26108374384236455</v>
      </c>
      <c r="M22" s="44">
        <v>2.5123152709359604</v>
      </c>
      <c r="N22" s="32">
        <v>0.41199999999999998</v>
      </c>
      <c r="O22" s="24">
        <f>PRODUCT(I22/N22)</f>
        <v>1237.8640776699031</v>
      </c>
      <c r="P22" s="199" t="s">
        <v>9</v>
      </c>
      <c r="Q22" s="214"/>
      <c r="R22" s="200" t="s">
        <v>79</v>
      </c>
      <c r="S22" s="200"/>
      <c r="T22" s="200"/>
      <c r="U22" s="200"/>
      <c r="V22" s="200"/>
      <c r="W22" s="200"/>
      <c r="X22" s="200"/>
      <c r="Y22" s="215" t="s">
        <v>58</v>
      </c>
      <c r="Z22" s="200"/>
      <c r="AA22" s="200"/>
      <c r="AB22" s="200"/>
      <c r="AC22" s="215" t="s">
        <v>84</v>
      </c>
      <c r="AD22" s="160"/>
      <c r="AE22" s="201"/>
      <c r="AF22" s="24"/>
      <c r="AG22" s="216"/>
      <c r="AH22" s="226"/>
      <c r="AI22" s="200"/>
      <c r="AJ22" s="201"/>
      <c r="AK22" s="24"/>
      <c r="AL22" s="199"/>
      <c r="AM22" s="215"/>
      <c r="AN22" s="200"/>
      <c r="AO22" s="200"/>
      <c r="AP22" s="200"/>
      <c r="AQ22" s="201"/>
      <c r="AR22" s="39"/>
    </row>
    <row r="23" spans="1:45" ht="15" customHeight="1" x14ac:dyDescent="0.25">
      <c r="A23" s="2"/>
      <c r="B23" s="45" t="s">
        <v>14</v>
      </c>
      <c r="C23" s="46"/>
      <c r="D23" s="47"/>
      <c r="E23" s="25">
        <v>32</v>
      </c>
      <c r="F23" s="25">
        <v>3</v>
      </c>
      <c r="G23" s="25">
        <v>40</v>
      </c>
      <c r="H23" s="25">
        <v>12</v>
      </c>
      <c r="I23" s="25">
        <v>100</v>
      </c>
      <c r="J23" s="35"/>
      <c r="K23" s="44">
        <v>1.34</v>
      </c>
      <c r="L23" s="44">
        <v>0.38</v>
      </c>
      <c r="M23" s="44">
        <v>3.13</v>
      </c>
      <c r="N23" s="32">
        <v>0.433</v>
      </c>
      <c r="O23" s="24">
        <f>PRODUCT(I23/N23)</f>
        <v>230.94688221709006</v>
      </c>
      <c r="P23" s="216" t="s">
        <v>50</v>
      </c>
      <c r="Q23" s="217"/>
      <c r="R23" s="218" t="s">
        <v>80</v>
      </c>
      <c r="S23" s="218"/>
      <c r="T23" s="218"/>
      <c r="U23" s="218"/>
      <c r="V23" s="218"/>
      <c r="W23" s="218"/>
      <c r="X23" s="218"/>
      <c r="Y23" s="219" t="s">
        <v>82</v>
      </c>
      <c r="Z23" s="218"/>
      <c r="AA23" s="218"/>
      <c r="AB23" s="218"/>
      <c r="AC23" s="219" t="s">
        <v>85</v>
      </c>
      <c r="AD23" s="78"/>
      <c r="AE23" s="220"/>
      <c r="AF23" s="24"/>
      <c r="AG23" s="216"/>
      <c r="AH23" s="227"/>
      <c r="AI23" s="218"/>
      <c r="AJ23" s="220"/>
      <c r="AK23" s="24"/>
      <c r="AL23" s="216"/>
      <c r="AM23" s="219"/>
      <c r="AN23" s="218"/>
      <c r="AO23" s="218"/>
      <c r="AP23" s="218"/>
      <c r="AQ23" s="220"/>
      <c r="AR23" s="39"/>
    </row>
    <row r="24" spans="1:45" ht="15" customHeight="1" x14ac:dyDescent="0.25">
      <c r="A24" s="2"/>
      <c r="B24" s="48" t="s">
        <v>15</v>
      </c>
      <c r="C24" s="49"/>
      <c r="D24" s="50"/>
      <c r="E24" s="31">
        <v>13</v>
      </c>
      <c r="F24" s="31">
        <v>0</v>
      </c>
      <c r="G24" s="31">
        <v>1</v>
      </c>
      <c r="H24" s="31">
        <v>4</v>
      </c>
      <c r="I24" s="31">
        <v>23</v>
      </c>
      <c r="J24" s="35"/>
      <c r="K24" s="51">
        <v>7.6923076923076927E-2</v>
      </c>
      <c r="L24" s="51">
        <v>0.30769230769230771</v>
      </c>
      <c r="M24" s="51">
        <v>1.7692307692307692</v>
      </c>
      <c r="N24" s="52">
        <v>0.37704918032786883</v>
      </c>
      <c r="O24" s="24">
        <f>PRODUCT(I24/N24)</f>
        <v>61.000000000000007</v>
      </c>
      <c r="P24" s="216" t="s">
        <v>51</v>
      </c>
      <c r="Q24" s="217"/>
      <c r="R24" s="218" t="s">
        <v>79</v>
      </c>
      <c r="S24" s="218"/>
      <c r="T24" s="218"/>
      <c r="U24" s="218"/>
      <c r="V24" s="218"/>
      <c r="W24" s="218"/>
      <c r="X24" s="218"/>
      <c r="Y24" s="219" t="s">
        <v>58</v>
      </c>
      <c r="Z24" s="218"/>
      <c r="AA24" s="218"/>
      <c r="AB24" s="218"/>
      <c r="AC24" s="219" t="s">
        <v>84</v>
      </c>
      <c r="AD24" s="78"/>
      <c r="AE24" s="220"/>
      <c r="AF24" s="24"/>
      <c r="AG24" s="228"/>
      <c r="AH24" s="227"/>
      <c r="AI24" s="218"/>
      <c r="AJ24" s="220"/>
      <c r="AK24" s="24"/>
      <c r="AL24" s="216"/>
      <c r="AM24" s="219"/>
      <c r="AN24" s="218"/>
      <c r="AO24" s="218"/>
      <c r="AP24" s="218"/>
      <c r="AQ24" s="220"/>
      <c r="AR24" s="39"/>
    </row>
    <row r="25" spans="1:45" ht="15" customHeight="1" x14ac:dyDescent="0.25">
      <c r="A25" s="2"/>
      <c r="B25" s="53" t="s">
        <v>25</v>
      </c>
      <c r="C25" s="54"/>
      <c r="D25" s="55"/>
      <c r="E25" s="18">
        <v>248</v>
      </c>
      <c r="F25" s="18">
        <v>5</v>
      </c>
      <c r="G25" s="18">
        <v>186</v>
      </c>
      <c r="H25" s="18">
        <v>69</v>
      </c>
      <c r="I25" s="18">
        <v>633</v>
      </c>
      <c r="J25" s="35"/>
      <c r="K25" s="56">
        <v>0.76706827309236947</v>
      </c>
      <c r="L25" s="56">
        <v>0.27710843373493976</v>
      </c>
      <c r="M25" s="56">
        <v>2.5499999999999998</v>
      </c>
      <c r="N25" s="33">
        <f>PRODUCT(I25/O25)</f>
        <v>0.4137766146261363</v>
      </c>
      <c r="O25" s="24">
        <f>SUM(O22:O24)</f>
        <v>1529.810959886993</v>
      </c>
      <c r="P25" s="221" t="s">
        <v>10</v>
      </c>
      <c r="Q25" s="222"/>
      <c r="R25" s="223" t="s">
        <v>81</v>
      </c>
      <c r="S25" s="223"/>
      <c r="T25" s="223"/>
      <c r="U25" s="223"/>
      <c r="V25" s="223"/>
      <c r="W25" s="223"/>
      <c r="X25" s="223"/>
      <c r="Y25" s="224" t="s">
        <v>83</v>
      </c>
      <c r="Z25" s="223"/>
      <c r="AA25" s="223"/>
      <c r="AB25" s="223"/>
      <c r="AC25" s="224" t="s">
        <v>86</v>
      </c>
      <c r="AD25" s="128"/>
      <c r="AE25" s="225"/>
      <c r="AF25" s="24"/>
      <c r="AG25" s="135"/>
      <c r="AH25" s="229"/>
      <c r="AI25" s="230"/>
      <c r="AJ25" s="225"/>
      <c r="AK25" s="24"/>
      <c r="AL25" s="221"/>
      <c r="AM25" s="224"/>
      <c r="AN25" s="223"/>
      <c r="AO25" s="223"/>
      <c r="AP25" s="223"/>
      <c r="AQ25" s="225"/>
      <c r="AR25" s="39"/>
    </row>
    <row r="26" spans="1:45" ht="1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4">
        <f>SUM(O23:O25)</f>
        <v>1821.757842104083</v>
      </c>
      <c r="P26" s="35"/>
      <c r="Q26" s="38"/>
      <c r="R26" s="35"/>
      <c r="S26" s="35"/>
      <c r="T26" s="24"/>
      <c r="U26" s="24"/>
      <c r="V26" s="38"/>
      <c r="W26" s="35"/>
      <c r="X26" s="35"/>
      <c r="Y26" s="24"/>
      <c r="Z26" s="24"/>
      <c r="AA26" s="24"/>
      <c r="AB26" s="24"/>
      <c r="AC26" s="24"/>
      <c r="AD26" s="24"/>
      <c r="AE26" s="24"/>
      <c r="AF26" s="24"/>
      <c r="AG26" s="24"/>
      <c r="AH26" s="57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5" ht="15" customHeight="1" x14ac:dyDescent="0.2">
      <c r="A27" s="2"/>
      <c r="B27" s="35" t="s">
        <v>60</v>
      </c>
      <c r="C27" s="35"/>
      <c r="D27" s="35" t="s">
        <v>145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231" t="s">
        <v>151</v>
      </c>
      <c r="C29" s="232"/>
      <c r="D29" s="232"/>
      <c r="E29" s="232"/>
      <c r="F29" s="232" t="s">
        <v>152</v>
      </c>
      <c r="G29" s="232" t="s">
        <v>3</v>
      </c>
      <c r="H29" s="232" t="s">
        <v>5</v>
      </c>
      <c r="I29" s="232" t="s">
        <v>6</v>
      </c>
      <c r="J29" s="232" t="s">
        <v>153</v>
      </c>
      <c r="K29" s="233" t="s">
        <v>16</v>
      </c>
      <c r="L29" s="35"/>
      <c r="M29" s="234" t="s">
        <v>154</v>
      </c>
      <c r="N29" s="235"/>
      <c r="O29" s="235"/>
      <c r="P29" s="232" t="s">
        <v>3</v>
      </c>
      <c r="Q29" s="232" t="s">
        <v>5</v>
      </c>
      <c r="R29" s="232" t="s">
        <v>6</v>
      </c>
      <c r="S29" s="232" t="s">
        <v>153</v>
      </c>
      <c r="T29" s="235"/>
      <c r="U29" s="233" t="s">
        <v>16</v>
      </c>
      <c r="V29" s="35"/>
      <c r="W29" s="234" t="s">
        <v>155</v>
      </c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6"/>
      <c r="AI29" s="234" t="s">
        <v>252</v>
      </c>
      <c r="AJ29" s="237"/>
      <c r="AK29" s="237"/>
      <c r="AL29" s="237"/>
      <c r="AM29" s="235"/>
      <c r="AN29" s="235"/>
      <c r="AO29" s="235"/>
      <c r="AP29" s="235"/>
      <c r="AQ29" s="238"/>
      <c r="AR29" s="24"/>
      <c r="AS29" s="24"/>
    </row>
    <row r="30" spans="1:45" ht="15" customHeight="1" x14ac:dyDescent="0.2">
      <c r="A30" s="2"/>
      <c r="B30" s="239">
        <v>1984</v>
      </c>
      <c r="C30" s="78" t="s">
        <v>64</v>
      </c>
      <c r="D30" s="218" t="s">
        <v>72</v>
      </c>
      <c r="E30" s="78"/>
      <c r="F30" s="78">
        <v>25</v>
      </c>
      <c r="G30" s="78">
        <v>21</v>
      </c>
      <c r="H30" s="240">
        <f>PRODUCT((F6+G6)/E6)</f>
        <v>0.23809523809523808</v>
      </c>
      <c r="I30" s="240">
        <f>PRODUCT(H6/E6)</f>
        <v>0.33333333333333331</v>
      </c>
      <c r="J30" s="240">
        <f>PRODUCT(F6+G6+H6)/E6</f>
        <v>0.5714285714285714</v>
      </c>
      <c r="K30" s="241">
        <f>PRODUCT(I6/E6)</f>
        <v>2.5238095238095237</v>
      </c>
      <c r="L30" s="38"/>
      <c r="M30" s="228" t="s">
        <v>160</v>
      </c>
      <c r="N30" s="78"/>
      <c r="O30" s="78">
        <v>20</v>
      </c>
      <c r="P30" s="256" t="s">
        <v>179</v>
      </c>
      <c r="Q30" s="256" t="s">
        <v>190</v>
      </c>
      <c r="R30" s="256" t="s">
        <v>201</v>
      </c>
      <c r="S30" s="256" t="s">
        <v>212</v>
      </c>
      <c r="T30" s="240"/>
      <c r="U30" s="241" t="s">
        <v>221</v>
      </c>
      <c r="V30" s="38"/>
      <c r="W30" s="228" t="s">
        <v>157</v>
      </c>
      <c r="X30" s="227"/>
      <c r="Y30" s="218"/>
      <c r="Z30" s="218"/>
      <c r="AA30" s="218"/>
      <c r="AB30" s="218"/>
      <c r="AC30" s="218"/>
      <c r="AD30" s="218"/>
      <c r="AE30" s="218"/>
      <c r="AF30" s="218"/>
      <c r="AG30" s="219"/>
      <c r="AH30" s="242"/>
      <c r="AI30" s="239">
        <v>7640</v>
      </c>
      <c r="AJ30" s="226" t="s">
        <v>253</v>
      </c>
      <c r="AK30" s="218"/>
      <c r="AL30" s="218"/>
      <c r="AM30" s="218"/>
      <c r="AN30" s="218"/>
      <c r="AO30" s="218"/>
      <c r="AP30" s="218"/>
      <c r="AQ30" s="220"/>
      <c r="AR30" s="24"/>
      <c r="AS30" s="24"/>
    </row>
    <row r="31" spans="1:45" ht="15" customHeight="1" x14ac:dyDescent="0.2">
      <c r="A31" s="2"/>
      <c r="B31" s="239">
        <v>1985</v>
      </c>
      <c r="C31" s="78" t="s">
        <v>66</v>
      </c>
      <c r="D31" s="218" t="s">
        <v>72</v>
      </c>
      <c r="E31" s="78"/>
      <c r="F31" s="78">
        <v>26</v>
      </c>
      <c r="G31" s="78">
        <v>20</v>
      </c>
      <c r="H31" s="240">
        <f t="shared" ref="H31:H40" si="0">PRODUCT((F7+G7)/E7)</f>
        <v>0.4</v>
      </c>
      <c r="I31" s="240">
        <f t="shared" ref="I31:I40" si="1">PRODUCT(H7/E7)</f>
        <v>0.2</v>
      </c>
      <c r="J31" s="240">
        <f t="shared" ref="J31:J40" si="2">PRODUCT(F7+G7+H7)/E7</f>
        <v>0.6</v>
      </c>
      <c r="K31" s="241">
        <f t="shared" ref="K31:K40" si="3">PRODUCT(I7/E7)</f>
        <v>3.15</v>
      </c>
      <c r="L31" s="38"/>
      <c r="M31" s="228" t="s">
        <v>161</v>
      </c>
      <c r="N31" s="78"/>
      <c r="O31" s="78">
        <v>20</v>
      </c>
      <c r="P31" s="256" t="s">
        <v>180</v>
      </c>
      <c r="Q31" s="256" t="s">
        <v>191</v>
      </c>
      <c r="R31" s="256" t="s">
        <v>202</v>
      </c>
      <c r="S31" s="256" t="s">
        <v>213</v>
      </c>
      <c r="T31" s="240"/>
      <c r="U31" s="241" t="s">
        <v>222</v>
      </c>
      <c r="V31" s="38"/>
      <c r="W31" s="243" t="s">
        <v>159</v>
      </c>
      <c r="X31" s="227"/>
      <c r="Y31" s="227" t="s">
        <v>177</v>
      </c>
      <c r="Z31" s="255"/>
      <c r="AA31" s="255"/>
      <c r="AB31" s="255"/>
      <c r="AC31" s="255"/>
      <c r="AD31" s="255"/>
      <c r="AE31" s="255"/>
      <c r="AF31" s="255"/>
      <c r="AG31" s="255" t="s">
        <v>178</v>
      </c>
      <c r="AH31" s="220"/>
      <c r="AI31" s="261">
        <v>6435</v>
      </c>
      <c r="AJ31" s="227" t="s">
        <v>254</v>
      </c>
      <c r="AK31" s="218"/>
      <c r="AL31" s="218"/>
      <c r="AM31" s="218"/>
      <c r="AN31" s="218"/>
      <c r="AO31" s="218"/>
      <c r="AP31" s="78"/>
      <c r="AQ31" s="220"/>
      <c r="AR31" s="24"/>
      <c r="AS31" s="24"/>
    </row>
    <row r="32" spans="1:45" ht="15" customHeight="1" x14ac:dyDescent="0.2">
      <c r="A32" s="2"/>
      <c r="B32" s="239">
        <v>1986</v>
      </c>
      <c r="C32" s="78" t="s">
        <v>70</v>
      </c>
      <c r="D32" s="218" t="s">
        <v>72</v>
      </c>
      <c r="E32" s="78"/>
      <c r="F32" s="78">
        <v>27</v>
      </c>
      <c r="G32" s="78">
        <v>21</v>
      </c>
      <c r="H32" s="240">
        <f t="shared" si="0"/>
        <v>9.5238095238095233E-2</v>
      </c>
      <c r="I32" s="240">
        <f t="shared" si="1"/>
        <v>0.33333333333333331</v>
      </c>
      <c r="J32" s="240">
        <f t="shared" si="2"/>
        <v>0.42857142857142855</v>
      </c>
      <c r="K32" s="241">
        <f t="shared" si="3"/>
        <v>2.1428571428571428</v>
      </c>
      <c r="L32" s="38"/>
      <c r="M32" s="228" t="s">
        <v>162</v>
      </c>
      <c r="N32" s="78"/>
      <c r="O32" s="78">
        <v>21</v>
      </c>
      <c r="P32" s="256" t="s">
        <v>181</v>
      </c>
      <c r="Q32" s="256" t="s">
        <v>192</v>
      </c>
      <c r="R32" s="256" t="s">
        <v>203</v>
      </c>
      <c r="S32" s="256" t="s">
        <v>204</v>
      </c>
      <c r="T32" s="240"/>
      <c r="U32" s="241" t="s">
        <v>223</v>
      </c>
      <c r="V32" s="38"/>
      <c r="W32" s="243"/>
      <c r="X32" s="227"/>
      <c r="Y32" s="227"/>
      <c r="Z32" s="218"/>
      <c r="AA32" s="218"/>
      <c r="AB32" s="218"/>
      <c r="AC32" s="227"/>
      <c r="AD32" s="218"/>
      <c r="AE32" s="218"/>
      <c r="AF32" s="218"/>
      <c r="AG32" s="218"/>
      <c r="AH32" s="220"/>
      <c r="AI32" s="78">
        <v>6374</v>
      </c>
      <c r="AJ32" s="227" t="s">
        <v>255</v>
      </c>
      <c r="AK32" s="218"/>
      <c r="AL32" s="218"/>
      <c r="AM32" s="227"/>
      <c r="AN32" s="218"/>
      <c r="AO32" s="218"/>
      <c r="AP32" s="78"/>
      <c r="AQ32" s="220"/>
      <c r="AR32" s="24"/>
      <c r="AS32" s="24"/>
    </row>
    <row r="33" spans="1:45" ht="15" customHeight="1" x14ac:dyDescent="0.2">
      <c r="A33" s="2"/>
      <c r="B33" s="239">
        <v>1987</v>
      </c>
      <c r="C33" s="78"/>
      <c r="D33" s="218"/>
      <c r="E33" s="78"/>
      <c r="F33" s="78">
        <v>28</v>
      </c>
      <c r="G33" s="78"/>
      <c r="H33" s="240"/>
      <c r="I33" s="240"/>
      <c r="J33" s="240"/>
      <c r="K33" s="241"/>
      <c r="L33" s="38"/>
      <c r="M33" s="228" t="s">
        <v>163</v>
      </c>
      <c r="N33" s="78"/>
      <c r="O33" s="78"/>
      <c r="P33" s="256" t="s">
        <v>182</v>
      </c>
      <c r="Q33" s="256" t="s">
        <v>193</v>
      </c>
      <c r="R33" s="256" t="s">
        <v>204</v>
      </c>
      <c r="S33" s="256" t="s">
        <v>214</v>
      </c>
      <c r="T33" s="240"/>
      <c r="U33" s="241" t="s">
        <v>224</v>
      </c>
      <c r="V33" s="38"/>
      <c r="W33" s="243"/>
      <c r="X33" s="227"/>
      <c r="Y33" s="227"/>
      <c r="Z33" s="218"/>
      <c r="AA33" s="218"/>
      <c r="AB33" s="218"/>
      <c r="AC33" s="227"/>
      <c r="AD33" s="218"/>
      <c r="AE33" s="218"/>
      <c r="AF33" s="218"/>
      <c r="AG33" s="218"/>
      <c r="AH33" s="220"/>
      <c r="AI33" s="261">
        <v>6048</v>
      </c>
      <c r="AJ33" s="227" t="s">
        <v>256</v>
      </c>
      <c r="AK33" s="218"/>
      <c r="AL33" s="218"/>
      <c r="AM33" s="227"/>
      <c r="AN33" s="218"/>
      <c r="AO33" s="218"/>
      <c r="AP33" s="78"/>
      <c r="AQ33" s="220"/>
      <c r="AR33" s="24"/>
      <c r="AS33" s="24"/>
    </row>
    <row r="34" spans="1:45" ht="15" customHeight="1" x14ac:dyDescent="0.2">
      <c r="A34" s="2"/>
      <c r="B34" s="239">
        <v>1988</v>
      </c>
      <c r="C34" s="78"/>
      <c r="D34" s="218"/>
      <c r="E34" s="78"/>
      <c r="F34" s="78">
        <v>29</v>
      </c>
      <c r="G34" s="78"/>
      <c r="H34" s="240"/>
      <c r="I34" s="240"/>
      <c r="J34" s="240"/>
      <c r="K34" s="241"/>
      <c r="L34" s="38"/>
      <c r="M34" s="228" t="s">
        <v>164</v>
      </c>
      <c r="N34" s="78"/>
      <c r="O34" s="78"/>
      <c r="P34" s="256" t="s">
        <v>183</v>
      </c>
      <c r="Q34" s="256" t="s">
        <v>194</v>
      </c>
      <c r="R34" s="256" t="s">
        <v>205</v>
      </c>
      <c r="S34" s="256" t="s">
        <v>215</v>
      </c>
      <c r="T34" s="240"/>
      <c r="U34" s="241" t="s">
        <v>225</v>
      </c>
      <c r="V34" s="38"/>
      <c r="W34" s="243"/>
      <c r="X34" s="227"/>
      <c r="Y34" s="227"/>
      <c r="Z34" s="218"/>
      <c r="AA34" s="218"/>
      <c r="AB34" s="218"/>
      <c r="AC34" s="227"/>
      <c r="AD34" s="218"/>
      <c r="AE34" s="218"/>
      <c r="AF34" s="218"/>
      <c r="AG34" s="218"/>
      <c r="AH34" s="220"/>
      <c r="AI34" s="261">
        <v>5673</v>
      </c>
      <c r="AJ34" s="227" t="s">
        <v>257</v>
      </c>
      <c r="AK34" s="218"/>
      <c r="AL34" s="218"/>
      <c r="AM34" s="227"/>
      <c r="AN34" s="218"/>
      <c r="AO34" s="218"/>
      <c r="AP34" s="218"/>
      <c r="AQ34" s="220"/>
      <c r="AR34" s="24"/>
      <c r="AS34" s="24"/>
    </row>
    <row r="35" spans="1:45" ht="15" customHeight="1" x14ac:dyDescent="0.2">
      <c r="A35" s="2"/>
      <c r="B35" s="239">
        <v>1989</v>
      </c>
      <c r="C35" s="78" t="s">
        <v>64</v>
      </c>
      <c r="D35" s="218" t="s">
        <v>72</v>
      </c>
      <c r="E35" s="78"/>
      <c r="F35" s="78">
        <v>30</v>
      </c>
      <c r="G35" s="78">
        <v>22</v>
      </c>
      <c r="H35" s="240">
        <f t="shared" si="0"/>
        <v>0.54545454545454541</v>
      </c>
      <c r="I35" s="240">
        <f t="shared" si="1"/>
        <v>0.36363636363636365</v>
      </c>
      <c r="J35" s="240">
        <f t="shared" si="2"/>
        <v>0.90909090909090906</v>
      </c>
      <c r="K35" s="241">
        <f t="shared" si="3"/>
        <v>2.7727272727272729</v>
      </c>
      <c r="L35" s="38"/>
      <c r="M35" s="228" t="s">
        <v>165</v>
      </c>
      <c r="N35" s="78"/>
      <c r="O35" s="78"/>
      <c r="P35" s="256" t="s">
        <v>184</v>
      </c>
      <c r="Q35" s="256" t="s">
        <v>195</v>
      </c>
      <c r="R35" s="256" t="s">
        <v>206</v>
      </c>
      <c r="S35" s="256" t="s">
        <v>216</v>
      </c>
      <c r="T35" s="240"/>
      <c r="U35" s="241" t="s">
        <v>226</v>
      </c>
      <c r="V35" s="38"/>
      <c r="W35" s="243"/>
      <c r="X35" s="227"/>
      <c r="Y35" s="227"/>
      <c r="Z35" s="218"/>
      <c r="AA35" s="218"/>
      <c r="AB35" s="218"/>
      <c r="AC35" s="227"/>
      <c r="AD35" s="218"/>
      <c r="AE35" s="218"/>
      <c r="AF35" s="218"/>
      <c r="AG35" s="218"/>
      <c r="AH35" s="220"/>
      <c r="AI35" s="261">
        <v>5474</v>
      </c>
      <c r="AJ35" s="227" t="s">
        <v>258</v>
      </c>
      <c r="AK35" s="218"/>
      <c r="AL35" s="218"/>
      <c r="AM35" s="227"/>
      <c r="AN35" s="218"/>
      <c r="AO35" s="218"/>
      <c r="AP35" s="218"/>
      <c r="AQ35" s="220"/>
      <c r="AR35" s="24"/>
      <c r="AS35" s="24"/>
    </row>
    <row r="36" spans="1:45" ht="15" customHeight="1" x14ac:dyDescent="0.2">
      <c r="A36" s="2"/>
      <c r="B36" s="239">
        <v>1990</v>
      </c>
      <c r="C36" s="78" t="s">
        <v>63</v>
      </c>
      <c r="D36" s="218" t="s">
        <v>72</v>
      </c>
      <c r="E36" s="78"/>
      <c r="F36" s="78">
        <v>31</v>
      </c>
      <c r="G36" s="78">
        <v>21</v>
      </c>
      <c r="H36" s="240">
        <f t="shared" si="0"/>
        <v>0.52380952380952384</v>
      </c>
      <c r="I36" s="240">
        <f t="shared" si="1"/>
        <v>0.38095238095238093</v>
      </c>
      <c r="J36" s="240">
        <f t="shared" si="2"/>
        <v>0.90476190476190477</v>
      </c>
      <c r="K36" s="241">
        <f t="shared" si="3"/>
        <v>2.0476190476190474</v>
      </c>
      <c r="L36" s="38"/>
      <c r="M36" s="228" t="s">
        <v>166</v>
      </c>
      <c r="N36" s="78"/>
      <c r="O36" s="78"/>
      <c r="P36" s="256" t="s">
        <v>185</v>
      </c>
      <c r="Q36" s="256" t="s">
        <v>196</v>
      </c>
      <c r="R36" s="256" t="s">
        <v>207</v>
      </c>
      <c r="S36" s="256" t="s">
        <v>217</v>
      </c>
      <c r="T36" s="240"/>
      <c r="U36" s="241" t="s">
        <v>227</v>
      </c>
      <c r="V36" s="38"/>
      <c r="W36" s="243"/>
      <c r="X36" s="227"/>
      <c r="Y36" s="227"/>
      <c r="Z36" s="218"/>
      <c r="AA36" s="218"/>
      <c r="AB36" s="218"/>
      <c r="AC36" s="227"/>
      <c r="AD36" s="218"/>
      <c r="AE36" s="218"/>
      <c r="AF36" s="218"/>
      <c r="AG36" s="218"/>
      <c r="AH36" s="220"/>
      <c r="AI36" s="261">
        <v>5461</v>
      </c>
      <c r="AJ36" s="218" t="s">
        <v>259</v>
      </c>
      <c r="AK36" s="218"/>
      <c r="AL36" s="218"/>
      <c r="AM36" s="227"/>
      <c r="AN36" s="218"/>
      <c r="AO36" s="218"/>
      <c r="AP36" s="218"/>
      <c r="AQ36" s="220"/>
      <c r="AR36" s="24"/>
      <c r="AS36" s="24"/>
    </row>
    <row r="37" spans="1:45" ht="15" customHeight="1" x14ac:dyDescent="0.2">
      <c r="A37" s="2"/>
      <c r="B37" s="239">
        <v>1991</v>
      </c>
      <c r="C37" s="78" t="s">
        <v>77</v>
      </c>
      <c r="D37" s="218" t="s">
        <v>72</v>
      </c>
      <c r="E37" s="78"/>
      <c r="F37" s="78">
        <v>32</v>
      </c>
      <c r="G37" s="78">
        <v>22</v>
      </c>
      <c r="H37" s="240">
        <f t="shared" si="0"/>
        <v>0.77272727272727271</v>
      </c>
      <c r="I37" s="257">
        <f t="shared" si="1"/>
        <v>0.45454545454545453</v>
      </c>
      <c r="J37" s="240">
        <f t="shared" si="2"/>
        <v>1.2272727272727273</v>
      </c>
      <c r="K37" s="241">
        <f t="shared" si="3"/>
        <v>2.3636363636363638</v>
      </c>
      <c r="L37" s="38"/>
      <c r="M37" s="228" t="s">
        <v>167</v>
      </c>
      <c r="N37" s="78"/>
      <c r="O37" s="78"/>
      <c r="P37" s="256" t="s">
        <v>186</v>
      </c>
      <c r="Q37" s="256" t="s">
        <v>197</v>
      </c>
      <c r="R37" s="256" t="s">
        <v>208</v>
      </c>
      <c r="S37" s="256" t="s">
        <v>218</v>
      </c>
      <c r="T37" s="240"/>
      <c r="U37" s="241" t="s">
        <v>228</v>
      </c>
      <c r="V37" s="38"/>
      <c r="W37" s="243"/>
      <c r="X37" s="227"/>
      <c r="Y37" s="227"/>
      <c r="Z37" s="218"/>
      <c r="AA37" s="218"/>
      <c r="AB37" s="218"/>
      <c r="AC37" s="227"/>
      <c r="AD37" s="218"/>
      <c r="AE37" s="218"/>
      <c r="AF37" s="218"/>
      <c r="AG37" s="218"/>
      <c r="AH37" s="220"/>
      <c r="AI37" s="261">
        <v>5308</v>
      </c>
      <c r="AJ37" s="218" t="s">
        <v>260</v>
      </c>
      <c r="AK37" s="218"/>
      <c r="AL37" s="218"/>
      <c r="AM37" s="227"/>
      <c r="AN37" s="218"/>
      <c r="AO37" s="218"/>
      <c r="AP37" s="218"/>
      <c r="AQ37" s="220"/>
      <c r="AR37" s="24"/>
      <c r="AS37" s="24"/>
    </row>
    <row r="38" spans="1:45" ht="15" customHeight="1" x14ac:dyDescent="0.2">
      <c r="A38" s="2"/>
      <c r="B38" s="239">
        <v>1992</v>
      </c>
      <c r="C38" s="78" t="s">
        <v>63</v>
      </c>
      <c r="D38" s="218" t="s">
        <v>72</v>
      </c>
      <c r="E38" s="78"/>
      <c r="F38" s="78">
        <v>33</v>
      </c>
      <c r="G38" s="78">
        <v>26</v>
      </c>
      <c r="H38" s="240">
        <f t="shared" si="0"/>
        <v>1.2692307692307692</v>
      </c>
      <c r="I38" s="240">
        <f t="shared" si="1"/>
        <v>0.19230769230769232</v>
      </c>
      <c r="J38" s="240">
        <f t="shared" si="2"/>
        <v>1.4615384615384615</v>
      </c>
      <c r="K38" s="258">
        <f t="shared" si="3"/>
        <v>3.6923076923076925</v>
      </c>
      <c r="L38" s="38"/>
      <c r="M38" s="228" t="s">
        <v>168</v>
      </c>
      <c r="N38" s="78"/>
      <c r="O38" s="78"/>
      <c r="P38" s="256" t="s">
        <v>187</v>
      </c>
      <c r="Q38" s="256" t="s">
        <v>198</v>
      </c>
      <c r="R38" s="256" t="s">
        <v>209</v>
      </c>
      <c r="S38" s="256" t="s">
        <v>219</v>
      </c>
      <c r="T38" s="240"/>
      <c r="U38" s="241" t="s">
        <v>188</v>
      </c>
      <c r="V38" s="38"/>
      <c r="W38" s="243"/>
      <c r="X38" s="227"/>
      <c r="Y38" s="227"/>
      <c r="Z38" s="218"/>
      <c r="AA38" s="218"/>
      <c r="AB38" s="218"/>
      <c r="AC38" s="227"/>
      <c r="AD38" s="218"/>
      <c r="AE38" s="218"/>
      <c r="AF38" s="218"/>
      <c r="AG38" s="218"/>
      <c r="AH38" s="220"/>
      <c r="AI38" s="261">
        <v>5162</v>
      </c>
      <c r="AJ38" s="218" t="s">
        <v>261</v>
      </c>
      <c r="AK38" s="218"/>
      <c r="AL38" s="218"/>
      <c r="AM38" s="227"/>
      <c r="AN38" s="218"/>
      <c r="AO38" s="218"/>
      <c r="AP38" s="218"/>
      <c r="AQ38" s="220"/>
      <c r="AR38" s="24"/>
      <c r="AS38" s="24"/>
    </row>
    <row r="39" spans="1:45" ht="15" customHeight="1" x14ac:dyDescent="0.2">
      <c r="A39" s="2"/>
      <c r="B39" s="239">
        <v>1993</v>
      </c>
      <c r="C39" s="78" t="s">
        <v>63</v>
      </c>
      <c r="D39" s="218" t="s">
        <v>72</v>
      </c>
      <c r="E39" s="78"/>
      <c r="F39" s="78">
        <v>34</v>
      </c>
      <c r="G39" s="78">
        <v>25</v>
      </c>
      <c r="H39" s="257">
        <f t="shared" si="0"/>
        <v>1.68</v>
      </c>
      <c r="I39" s="240">
        <f t="shared" si="1"/>
        <v>0.16</v>
      </c>
      <c r="J39" s="257">
        <f t="shared" si="2"/>
        <v>1.84</v>
      </c>
      <c r="K39" s="241">
        <f t="shared" si="3"/>
        <v>2.76</v>
      </c>
      <c r="L39" s="38"/>
      <c r="M39" s="228" t="s">
        <v>156</v>
      </c>
      <c r="N39" s="78"/>
      <c r="O39" s="78"/>
      <c r="P39" s="256" t="s">
        <v>188</v>
      </c>
      <c r="Q39" s="256" t="s">
        <v>199</v>
      </c>
      <c r="R39" s="6" t="s">
        <v>210</v>
      </c>
      <c r="S39" s="256" t="s">
        <v>220</v>
      </c>
      <c r="T39" s="257"/>
      <c r="U39" s="258" t="s">
        <v>229</v>
      </c>
      <c r="V39" s="38"/>
      <c r="W39" s="243"/>
      <c r="X39" s="227"/>
      <c r="Y39" s="227"/>
      <c r="Z39" s="218"/>
      <c r="AA39" s="218"/>
      <c r="AB39" s="218"/>
      <c r="AC39" s="227"/>
      <c r="AD39" s="218"/>
      <c r="AE39" s="218"/>
      <c r="AF39" s="218"/>
      <c r="AG39" s="218"/>
      <c r="AH39" s="220"/>
      <c r="AI39" s="261">
        <v>5014</v>
      </c>
      <c r="AJ39" s="218" t="s">
        <v>262</v>
      </c>
      <c r="AK39" s="218"/>
      <c r="AL39" s="218"/>
      <c r="AM39" s="227"/>
      <c r="AN39" s="218"/>
      <c r="AO39" s="218"/>
      <c r="AP39" s="218"/>
      <c r="AQ39" s="220"/>
      <c r="AR39" s="24"/>
      <c r="AS39" s="24"/>
    </row>
    <row r="40" spans="1:45" ht="15" customHeight="1" x14ac:dyDescent="0.2">
      <c r="A40" s="2"/>
      <c r="B40" s="239">
        <v>1994</v>
      </c>
      <c r="C40" s="78" t="s">
        <v>62</v>
      </c>
      <c r="D40" s="218" t="s">
        <v>72</v>
      </c>
      <c r="E40" s="78"/>
      <c r="F40" s="78">
        <v>35</v>
      </c>
      <c r="G40" s="78">
        <v>25</v>
      </c>
      <c r="H40" s="240">
        <f t="shared" si="0"/>
        <v>0.68</v>
      </c>
      <c r="I40" s="240">
        <f t="shared" si="1"/>
        <v>0</v>
      </c>
      <c r="J40" s="240">
        <f t="shared" si="2"/>
        <v>0.68</v>
      </c>
      <c r="K40" s="241">
        <f t="shared" si="3"/>
        <v>1.1200000000000001</v>
      </c>
      <c r="L40" s="38"/>
      <c r="M40" s="228" t="s">
        <v>158</v>
      </c>
      <c r="N40" s="78"/>
      <c r="O40" s="78"/>
      <c r="P40" s="6" t="s">
        <v>189</v>
      </c>
      <c r="Q40" s="6" t="s">
        <v>200</v>
      </c>
      <c r="R40" s="256" t="s">
        <v>211</v>
      </c>
      <c r="S40" s="6" t="s">
        <v>198</v>
      </c>
      <c r="T40" s="240"/>
      <c r="U40" s="241" t="s">
        <v>230</v>
      </c>
      <c r="V40" s="38"/>
      <c r="W40" s="243"/>
      <c r="X40" s="227"/>
      <c r="Y40" s="227"/>
      <c r="Z40" s="218"/>
      <c r="AA40" s="218"/>
      <c r="AB40" s="218"/>
      <c r="AC40" s="227"/>
      <c r="AD40" s="218"/>
      <c r="AE40" s="218"/>
      <c r="AF40" s="218"/>
      <c r="AG40" s="218"/>
      <c r="AH40" s="220"/>
      <c r="AI40" s="244"/>
      <c r="AJ40" s="218"/>
      <c r="AK40" s="218"/>
      <c r="AL40" s="218"/>
      <c r="AM40" s="227"/>
      <c r="AN40" s="218"/>
      <c r="AO40" s="218"/>
      <c r="AP40" s="218"/>
      <c r="AQ40" s="220"/>
      <c r="AR40" s="24"/>
      <c r="AS40" s="24"/>
    </row>
    <row r="41" spans="1:45" ht="15" customHeight="1" x14ac:dyDescent="0.2">
      <c r="A41" s="2"/>
      <c r="B41" s="221"/>
      <c r="C41" s="223"/>
      <c r="D41" s="223"/>
      <c r="E41" s="223"/>
      <c r="F41" s="223"/>
      <c r="G41" s="223"/>
      <c r="H41" s="245"/>
      <c r="I41" s="245"/>
      <c r="J41" s="245"/>
      <c r="K41" s="246"/>
      <c r="L41" s="38"/>
      <c r="M41" s="221"/>
      <c r="N41" s="223"/>
      <c r="O41" s="223"/>
      <c r="P41" s="223"/>
      <c r="Q41" s="223"/>
      <c r="R41" s="223"/>
      <c r="S41" s="223"/>
      <c r="T41" s="223"/>
      <c r="U41" s="246"/>
      <c r="V41" s="38"/>
      <c r="W41" s="221"/>
      <c r="X41" s="223"/>
      <c r="Y41" s="223"/>
      <c r="Z41" s="223"/>
      <c r="AA41" s="223"/>
      <c r="AB41" s="223"/>
      <c r="AC41" s="223"/>
      <c r="AD41" s="223"/>
      <c r="AE41" s="223"/>
      <c r="AF41" s="245"/>
      <c r="AG41" s="245"/>
      <c r="AH41" s="247"/>
      <c r="AI41" s="223"/>
      <c r="AJ41" s="223"/>
      <c r="AK41" s="223"/>
      <c r="AL41" s="223"/>
      <c r="AM41" s="223"/>
      <c r="AN41" s="223"/>
      <c r="AO41" s="223"/>
      <c r="AP41" s="223"/>
      <c r="AQ41" s="225"/>
      <c r="AR41" s="24"/>
      <c r="AS41" s="24"/>
    </row>
    <row r="42" spans="1:45" ht="15" customHeight="1" x14ac:dyDescent="0.2">
      <c r="A42" s="2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248"/>
      <c r="AG42" s="249"/>
      <c r="AH42" s="248"/>
      <c r="AI42" s="35"/>
      <c r="AJ42" s="35"/>
      <c r="AK42" s="35"/>
      <c r="AL42" s="35"/>
      <c r="AM42" s="35"/>
      <c r="AN42" s="35"/>
      <c r="AO42" s="35"/>
      <c r="AP42" s="35"/>
      <c r="AQ42" s="35"/>
      <c r="AR42" s="24"/>
      <c r="AS42" s="24"/>
    </row>
    <row r="43" spans="1:45" ht="15" customHeight="1" x14ac:dyDescent="0.2">
      <c r="A43" s="2"/>
      <c r="B43" s="231" t="s">
        <v>169</v>
      </c>
      <c r="C43" s="232"/>
      <c r="D43" s="232"/>
      <c r="E43" s="232"/>
      <c r="F43" s="232" t="s">
        <v>152</v>
      </c>
      <c r="G43" s="232" t="s">
        <v>3</v>
      </c>
      <c r="H43" s="232" t="s">
        <v>5</v>
      </c>
      <c r="I43" s="232" t="s">
        <v>6</v>
      </c>
      <c r="J43" s="232" t="s">
        <v>153</v>
      </c>
      <c r="K43" s="233" t="s">
        <v>16</v>
      </c>
      <c r="L43" s="35"/>
      <c r="M43" s="234" t="s">
        <v>154</v>
      </c>
      <c r="N43" s="235"/>
      <c r="O43" s="235"/>
      <c r="P43" s="232" t="s">
        <v>3</v>
      </c>
      <c r="Q43" s="232" t="s">
        <v>5</v>
      </c>
      <c r="R43" s="232" t="s">
        <v>6</v>
      </c>
      <c r="S43" s="232" t="s">
        <v>153</v>
      </c>
      <c r="T43" s="235"/>
      <c r="U43" s="233" t="s">
        <v>16</v>
      </c>
      <c r="V43" s="35"/>
      <c r="W43" s="234" t="s">
        <v>170</v>
      </c>
      <c r="X43" s="235"/>
      <c r="Y43" s="235"/>
      <c r="Z43" s="235"/>
      <c r="AA43" s="235"/>
      <c r="AB43" s="235"/>
      <c r="AC43" s="235"/>
      <c r="AD43" s="235"/>
      <c r="AE43" s="235"/>
      <c r="AF43" s="250"/>
      <c r="AG43" s="250"/>
      <c r="AH43" s="251"/>
      <c r="AI43" s="252"/>
      <c r="AJ43" s="237"/>
      <c r="AK43" s="237"/>
      <c r="AL43" s="237"/>
      <c r="AM43" s="235"/>
      <c r="AN43" s="235"/>
      <c r="AO43" s="235"/>
      <c r="AP43" s="235"/>
      <c r="AQ43" s="238"/>
      <c r="AR43" s="24"/>
      <c r="AS43" s="24"/>
    </row>
    <row r="44" spans="1:45" ht="15" customHeight="1" x14ac:dyDescent="0.2">
      <c r="A44" s="2"/>
      <c r="B44" s="239">
        <v>1989</v>
      </c>
      <c r="C44" s="78" t="s">
        <v>64</v>
      </c>
      <c r="D44" s="218" t="s">
        <v>72</v>
      </c>
      <c r="E44" s="78"/>
      <c r="F44" s="78">
        <v>30</v>
      </c>
      <c r="G44" s="78">
        <v>1</v>
      </c>
      <c r="H44" s="240">
        <f>PRODUCT((V11+W11)/U11)</f>
        <v>0</v>
      </c>
      <c r="I44" s="240">
        <f>PRODUCT(X11/U11)</f>
        <v>0</v>
      </c>
      <c r="J44" s="240">
        <f>PRODUCT(V11+W11+X11)/U11</f>
        <v>0</v>
      </c>
      <c r="K44" s="241">
        <f>PRODUCT(Y11/U11)</f>
        <v>1</v>
      </c>
      <c r="L44" s="38"/>
      <c r="M44" s="228" t="s">
        <v>173</v>
      </c>
      <c r="N44" s="78"/>
      <c r="O44" s="78">
        <v>20</v>
      </c>
      <c r="P44" s="78" t="s">
        <v>249</v>
      </c>
      <c r="Q44" s="226"/>
      <c r="R44" s="226"/>
      <c r="S44" s="226"/>
      <c r="T44" s="253"/>
      <c r="U44" s="241" t="s">
        <v>231</v>
      </c>
      <c r="V44" s="38"/>
      <c r="W44" s="239"/>
      <c r="X44" s="227"/>
      <c r="Y44" s="227"/>
      <c r="Z44" s="218"/>
      <c r="AA44" s="218"/>
      <c r="AB44" s="218"/>
      <c r="AC44" s="218"/>
      <c r="AD44" s="218"/>
      <c r="AE44" s="218"/>
      <c r="AF44" s="254"/>
      <c r="AG44" s="253"/>
      <c r="AH44" s="241"/>
      <c r="AI44" s="226"/>
      <c r="AJ44" s="226"/>
      <c r="AK44" s="218"/>
      <c r="AL44" s="218"/>
      <c r="AM44" s="218"/>
      <c r="AN44" s="218"/>
      <c r="AO44" s="218"/>
      <c r="AP44" s="218"/>
      <c r="AQ44" s="220"/>
      <c r="AR44" s="24"/>
      <c r="AS44" s="24"/>
    </row>
    <row r="45" spans="1:45" ht="15" customHeight="1" x14ac:dyDescent="0.2">
      <c r="A45" s="2"/>
      <c r="B45" s="239">
        <v>1990</v>
      </c>
      <c r="C45" s="78" t="s">
        <v>63</v>
      </c>
      <c r="D45" s="218" t="s">
        <v>72</v>
      </c>
      <c r="E45" s="78"/>
      <c r="F45" s="78">
        <v>31</v>
      </c>
      <c r="G45" s="78">
        <v>8</v>
      </c>
      <c r="H45" s="240">
        <f t="shared" ref="H45:H49" si="4">PRODUCT((V12+W12)/U12)</f>
        <v>0.625</v>
      </c>
      <c r="I45" s="240">
        <f t="shared" ref="I45:I49" si="5">PRODUCT(X12/U12)</f>
        <v>0.5</v>
      </c>
      <c r="J45" s="240">
        <f t="shared" ref="J45:J49" si="6">PRODUCT(V12+W12+X12)/U12</f>
        <v>1.125</v>
      </c>
      <c r="K45" s="241">
        <f t="shared" ref="K45:K49" si="7">PRODUCT(Y12/U12)</f>
        <v>2.25</v>
      </c>
      <c r="L45" s="38"/>
      <c r="M45" s="228" t="s">
        <v>174</v>
      </c>
      <c r="N45" s="78"/>
      <c r="O45" s="78">
        <v>20</v>
      </c>
      <c r="P45" s="78" t="s">
        <v>250</v>
      </c>
      <c r="Q45" s="78" t="s">
        <v>246</v>
      </c>
      <c r="R45" s="78" t="s">
        <v>242</v>
      </c>
      <c r="S45" s="78" t="s">
        <v>237</v>
      </c>
      <c r="T45" s="253"/>
      <c r="U45" s="241" t="s">
        <v>232</v>
      </c>
      <c r="V45" s="38"/>
      <c r="W45" s="239"/>
      <c r="X45" s="227"/>
      <c r="Y45" s="227"/>
      <c r="Z45" s="218"/>
      <c r="AA45" s="218"/>
      <c r="AB45" s="218"/>
      <c r="AC45" s="218"/>
      <c r="AD45" s="218"/>
      <c r="AE45" s="218"/>
      <c r="AF45" s="254"/>
      <c r="AG45" s="253"/>
      <c r="AH45" s="241"/>
      <c r="AI45" s="218"/>
      <c r="AJ45" s="218"/>
      <c r="AK45" s="218"/>
      <c r="AL45" s="218"/>
      <c r="AM45" s="218"/>
      <c r="AN45" s="218"/>
      <c r="AO45" s="218"/>
      <c r="AP45" s="218"/>
      <c r="AQ45" s="220"/>
      <c r="AR45" s="24"/>
      <c r="AS45" s="24"/>
    </row>
    <row r="46" spans="1:45" ht="15" customHeight="1" x14ac:dyDescent="0.2">
      <c r="A46" s="2"/>
      <c r="B46" s="239">
        <v>1991</v>
      </c>
      <c r="C46" s="78" t="s">
        <v>77</v>
      </c>
      <c r="D46" s="218" t="s">
        <v>72</v>
      </c>
      <c r="E46" s="78"/>
      <c r="F46" s="78">
        <v>32</v>
      </c>
      <c r="G46" s="78">
        <v>7</v>
      </c>
      <c r="H46" s="240">
        <f t="shared" si="4"/>
        <v>1.1428571428571428</v>
      </c>
      <c r="I46" s="257">
        <f t="shared" si="5"/>
        <v>0.5714285714285714</v>
      </c>
      <c r="J46" s="240">
        <f t="shared" si="6"/>
        <v>1.7142857142857142</v>
      </c>
      <c r="K46" s="241">
        <f t="shared" si="7"/>
        <v>2.8571428571428572</v>
      </c>
      <c r="L46" s="38"/>
      <c r="M46" s="228" t="s">
        <v>175</v>
      </c>
      <c r="N46" s="78"/>
      <c r="O46" s="78">
        <v>21</v>
      </c>
      <c r="P46" s="78" t="s">
        <v>251</v>
      </c>
      <c r="Q46" s="78" t="s">
        <v>247</v>
      </c>
      <c r="R46" s="78" t="s">
        <v>243</v>
      </c>
      <c r="S46" s="78" t="s">
        <v>238</v>
      </c>
      <c r="T46" s="253"/>
      <c r="U46" s="241" t="s">
        <v>233</v>
      </c>
      <c r="V46" s="38"/>
      <c r="W46" s="239"/>
      <c r="X46" s="227"/>
      <c r="Y46" s="227"/>
      <c r="Z46" s="218"/>
      <c r="AA46" s="218"/>
      <c r="AB46" s="218"/>
      <c r="AC46" s="218"/>
      <c r="AD46" s="218"/>
      <c r="AE46" s="218"/>
      <c r="AF46" s="254"/>
      <c r="AG46" s="253"/>
      <c r="AH46" s="241"/>
      <c r="AI46" s="218"/>
      <c r="AJ46" s="218"/>
      <c r="AK46" s="218"/>
      <c r="AL46" s="218"/>
      <c r="AM46" s="227"/>
      <c r="AN46" s="218"/>
      <c r="AO46" s="218"/>
      <c r="AP46" s="218"/>
      <c r="AQ46" s="220"/>
      <c r="AR46" s="24"/>
      <c r="AS46" s="24"/>
    </row>
    <row r="47" spans="1:45" ht="15" customHeight="1" x14ac:dyDescent="0.2">
      <c r="A47" s="2"/>
      <c r="B47" s="239">
        <v>1992</v>
      </c>
      <c r="C47" s="78" t="s">
        <v>63</v>
      </c>
      <c r="D47" s="218" t="s">
        <v>72</v>
      </c>
      <c r="E47" s="78"/>
      <c r="F47" s="78">
        <v>33</v>
      </c>
      <c r="G47" s="78">
        <v>7</v>
      </c>
      <c r="H47" s="240">
        <f t="shared" si="4"/>
        <v>1.5714285714285714</v>
      </c>
      <c r="I47" s="240">
        <f t="shared" si="5"/>
        <v>0.5714285714285714</v>
      </c>
      <c r="J47" s="240">
        <f t="shared" si="6"/>
        <v>2.1428571428571428</v>
      </c>
      <c r="K47" s="258">
        <f t="shared" si="7"/>
        <v>4.5714285714285712</v>
      </c>
      <c r="L47" s="38"/>
      <c r="M47" s="228" t="s">
        <v>176</v>
      </c>
      <c r="N47" s="78"/>
      <c r="O47" s="78"/>
      <c r="P47" s="78" t="s">
        <v>135</v>
      </c>
      <c r="Q47" s="78" t="s">
        <v>248</v>
      </c>
      <c r="R47" s="259" t="s">
        <v>149</v>
      </c>
      <c r="S47" s="78" t="s">
        <v>239</v>
      </c>
      <c r="T47" s="253"/>
      <c r="U47" s="241" t="s">
        <v>234</v>
      </c>
      <c r="V47" s="38"/>
      <c r="W47" s="239"/>
      <c r="X47" s="227"/>
      <c r="Y47" s="227"/>
      <c r="Z47" s="218"/>
      <c r="AA47" s="218"/>
      <c r="AB47" s="218"/>
      <c r="AC47" s="218"/>
      <c r="AD47" s="218"/>
      <c r="AE47" s="218"/>
      <c r="AF47" s="254"/>
      <c r="AG47" s="253"/>
      <c r="AH47" s="241"/>
      <c r="AI47" s="218"/>
      <c r="AJ47" s="218"/>
      <c r="AK47" s="218"/>
      <c r="AL47" s="218"/>
      <c r="AM47" s="227"/>
      <c r="AN47" s="218"/>
      <c r="AO47" s="218"/>
      <c r="AP47" s="218"/>
      <c r="AQ47" s="220"/>
      <c r="AR47" s="24"/>
      <c r="AS47" s="24"/>
    </row>
    <row r="48" spans="1:45" ht="15" customHeight="1" x14ac:dyDescent="0.2">
      <c r="A48" s="2"/>
      <c r="B48" s="239">
        <v>1993</v>
      </c>
      <c r="C48" s="78" t="s">
        <v>63</v>
      </c>
      <c r="D48" s="218" t="s">
        <v>72</v>
      </c>
      <c r="E48" s="78"/>
      <c r="F48" s="78">
        <v>34</v>
      </c>
      <c r="G48" s="78">
        <v>8</v>
      </c>
      <c r="H48" s="257">
        <f t="shared" si="4"/>
        <v>2.375</v>
      </c>
      <c r="I48" s="240">
        <f t="shared" si="5"/>
        <v>0</v>
      </c>
      <c r="J48" s="257">
        <f t="shared" si="6"/>
        <v>2.375</v>
      </c>
      <c r="K48" s="241">
        <f t="shared" si="7"/>
        <v>3.625</v>
      </c>
      <c r="L48" s="38"/>
      <c r="M48" s="228" t="s">
        <v>171</v>
      </c>
      <c r="N48" s="78"/>
      <c r="O48" s="78"/>
      <c r="P48" s="259" t="s">
        <v>239</v>
      </c>
      <c r="Q48" s="259" t="s">
        <v>64</v>
      </c>
      <c r="R48" s="78" t="s">
        <v>244</v>
      </c>
      <c r="S48" s="259" t="s">
        <v>240</v>
      </c>
      <c r="T48" s="260"/>
      <c r="U48" s="258" t="s">
        <v>235</v>
      </c>
      <c r="V48" s="38"/>
      <c r="W48" s="239"/>
      <c r="X48" s="227"/>
      <c r="Y48" s="227"/>
      <c r="Z48" s="218"/>
      <c r="AA48" s="218"/>
      <c r="AB48" s="218"/>
      <c r="AC48" s="218"/>
      <c r="AD48" s="218"/>
      <c r="AE48" s="218"/>
      <c r="AF48" s="254"/>
      <c r="AG48" s="253"/>
      <c r="AH48" s="241"/>
      <c r="AI48" s="218"/>
      <c r="AJ48" s="218"/>
      <c r="AK48" s="218"/>
      <c r="AL48" s="218"/>
      <c r="AM48" s="227"/>
      <c r="AN48" s="218"/>
      <c r="AO48" s="218"/>
      <c r="AP48" s="218"/>
      <c r="AQ48" s="220"/>
      <c r="AR48" s="24"/>
      <c r="AS48" s="24"/>
    </row>
    <row r="49" spans="1:45" ht="15" customHeight="1" x14ac:dyDescent="0.2">
      <c r="A49" s="2"/>
      <c r="B49" s="239">
        <v>1994</v>
      </c>
      <c r="C49" s="78" t="s">
        <v>62</v>
      </c>
      <c r="D49" s="218" t="s">
        <v>72</v>
      </c>
      <c r="E49" s="78"/>
      <c r="F49" s="78">
        <v>35</v>
      </c>
      <c r="G49" s="78">
        <v>1</v>
      </c>
      <c r="H49" s="240">
        <f t="shared" si="4"/>
        <v>0</v>
      </c>
      <c r="I49" s="240">
        <f t="shared" si="5"/>
        <v>0</v>
      </c>
      <c r="J49" s="240">
        <f t="shared" si="6"/>
        <v>0</v>
      </c>
      <c r="K49" s="241">
        <f t="shared" si="7"/>
        <v>0</v>
      </c>
      <c r="L49" s="38"/>
      <c r="M49" s="228" t="s">
        <v>172</v>
      </c>
      <c r="N49" s="78"/>
      <c r="O49" s="78"/>
      <c r="P49" s="78" t="s">
        <v>239</v>
      </c>
      <c r="Q49" s="78" t="s">
        <v>64</v>
      </c>
      <c r="R49" s="78" t="s">
        <v>245</v>
      </c>
      <c r="S49" s="78" t="s">
        <v>241</v>
      </c>
      <c r="T49" s="253"/>
      <c r="U49" s="241" t="s">
        <v>236</v>
      </c>
      <c r="V49" s="38"/>
      <c r="W49" s="239"/>
      <c r="X49" s="227"/>
      <c r="Y49" s="227"/>
      <c r="Z49" s="218"/>
      <c r="AA49" s="218"/>
      <c r="AB49" s="218"/>
      <c r="AC49" s="218"/>
      <c r="AD49" s="218"/>
      <c r="AE49" s="218"/>
      <c r="AF49" s="254"/>
      <c r="AG49" s="253"/>
      <c r="AH49" s="241"/>
      <c r="AI49" s="218"/>
      <c r="AJ49" s="218"/>
      <c r="AK49" s="218"/>
      <c r="AL49" s="218"/>
      <c r="AM49" s="227"/>
      <c r="AN49" s="218"/>
      <c r="AO49" s="218"/>
      <c r="AP49" s="218"/>
      <c r="AQ49" s="220"/>
      <c r="AR49" s="24"/>
      <c r="AS49" s="24"/>
    </row>
    <row r="50" spans="1:45" s="9" customFormat="1" ht="15" customHeight="1" x14ac:dyDescent="0.25">
      <c r="A50" s="23"/>
      <c r="B50" s="221"/>
      <c r="C50" s="223"/>
      <c r="D50" s="223"/>
      <c r="E50" s="223"/>
      <c r="F50" s="223"/>
      <c r="G50" s="223"/>
      <c r="H50" s="245"/>
      <c r="I50" s="245"/>
      <c r="J50" s="245"/>
      <c r="K50" s="246"/>
      <c r="L50" s="38"/>
      <c r="M50" s="221"/>
      <c r="N50" s="223"/>
      <c r="O50" s="223"/>
      <c r="P50" s="223"/>
      <c r="Q50" s="223"/>
      <c r="R50" s="223"/>
      <c r="S50" s="223"/>
      <c r="T50" s="223"/>
      <c r="U50" s="246"/>
      <c r="V50" s="38"/>
      <c r="W50" s="221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5"/>
      <c r="AI50" s="223"/>
      <c r="AJ50" s="223"/>
      <c r="AK50" s="223"/>
      <c r="AL50" s="223"/>
      <c r="AM50" s="223"/>
      <c r="AN50" s="223"/>
      <c r="AO50" s="223"/>
      <c r="AP50" s="223"/>
      <c r="AQ50" s="225"/>
      <c r="AR50" s="39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5"/>
      <c r="AH51" s="35"/>
      <c r="AI51" s="35"/>
      <c r="AJ51" s="35"/>
      <c r="AK51" s="35"/>
      <c r="AL51" s="24"/>
      <c r="AM51" s="24"/>
      <c r="AN51" s="24"/>
      <c r="AO51" s="35"/>
      <c r="AP51" s="35"/>
      <c r="AQ51" s="35"/>
      <c r="AR51" s="39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5"/>
      <c r="AH52" s="35"/>
      <c r="AI52" s="35"/>
      <c r="AJ52" s="35"/>
      <c r="AK52" s="35"/>
      <c r="AL52" s="24"/>
      <c r="AM52" s="24"/>
      <c r="AN52" s="24"/>
      <c r="AO52" s="35"/>
      <c r="AP52" s="35"/>
      <c r="AQ52" s="35"/>
      <c r="AR52" s="39"/>
      <c r="AS52" s="3"/>
    </row>
    <row r="53" spans="1:45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5"/>
      <c r="AH53" s="35"/>
      <c r="AI53" s="35"/>
      <c r="AJ53" s="35"/>
      <c r="AK53" s="35"/>
      <c r="AL53" s="24"/>
      <c r="AM53" s="24"/>
      <c r="AN53" s="24"/>
      <c r="AO53" s="35"/>
      <c r="AP53" s="35"/>
      <c r="AQ53" s="35"/>
      <c r="AR53" s="39"/>
      <c r="AS53" s="3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5"/>
      <c r="AH54" s="35"/>
      <c r="AI54" s="35"/>
      <c r="AJ54" s="35"/>
      <c r="AK54" s="35"/>
      <c r="AL54" s="24"/>
      <c r="AM54" s="24"/>
      <c r="AN54" s="24"/>
      <c r="AO54" s="35"/>
      <c r="AP54" s="35"/>
      <c r="AQ54" s="35"/>
      <c r="AR54" s="39"/>
      <c r="AS54" s="3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04" t="s">
        <v>74</v>
      </c>
      <c r="C1" s="6"/>
      <c r="D1" s="80"/>
      <c r="E1" s="88" t="s">
        <v>75</v>
      </c>
      <c r="F1" s="7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91"/>
      <c r="AB1" s="19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0" t="s">
        <v>136</v>
      </c>
      <c r="C2" s="62"/>
      <c r="D2" s="190"/>
      <c r="E2" s="13" t="s">
        <v>12</v>
      </c>
      <c r="F2" s="14"/>
      <c r="G2" s="14"/>
      <c r="H2" s="14"/>
      <c r="I2" s="20"/>
      <c r="J2" s="15"/>
      <c r="K2" s="81"/>
      <c r="L2" s="22" t="s">
        <v>137</v>
      </c>
      <c r="M2" s="14"/>
      <c r="N2" s="14"/>
      <c r="O2" s="21"/>
      <c r="P2" s="19"/>
      <c r="Q2" s="22" t="s">
        <v>138</v>
      </c>
      <c r="R2" s="14"/>
      <c r="S2" s="14"/>
      <c r="T2" s="14"/>
      <c r="U2" s="20"/>
      <c r="V2" s="21"/>
      <c r="W2" s="19"/>
      <c r="X2" s="192" t="s">
        <v>139</v>
      </c>
      <c r="Y2" s="193"/>
      <c r="Z2" s="194"/>
      <c r="AA2" s="13" t="s">
        <v>12</v>
      </c>
      <c r="AB2" s="14"/>
      <c r="AC2" s="14"/>
      <c r="AD2" s="14"/>
      <c r="AE2" s="20"/>
      <c r="AF2" s="15"/>
      <c r="AG2" s="81"/>
      <c r="AH2" s="22" t="s">
        <v>140</v>
      </c>
      <c r="AI2" s="14"/>
      <c r="AJ2" s="14"/>
      <c r="AK2" s="21"/>
      <c r="AL2" s="19"/>
      <c r="AM2" s="22" t="s">
        <v>138</v>
      </c>
      <c r="AN2" s="14"/>
      <c r="AO2" s="14"/>
      <c r="AP2" s="14"/>
      <c r="AQ2" s="20"/>
      <c r="AR2" s="21"/>
      <c r="AS2" s="19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65</v>
      </c>
      <c r="D4" s="26" t="s">
        <v>72</v>
      </c>
      <c r="E4" s="25">
        <v>10</v>
      </c>
      <c r="F4" s="25">
        <v>0</v>
      </c>
      <c r="G4" s="25">
        <v>12</v>
      </c>
      <c r="H4" s="25">
        <v>8</v>
      </c>
      <c r="I4" s="25"/>
      <c r="J4" s="28"/>
      <c r="K4" s="161"/>
      <c r="L4" s="18" t="s">
        <v>146</v>
      </c>
      <c r="M4" s="18"/>
      <c r="N4" s="18"/>
      <c r="O4" s="18"/>
      <c r="P4" s="24"/>
      <c r="Q4" s="25">
        <v>10</v>
      </c>
      <c r="R4" s="25">
        <v>2</v>
      </c>
      <c r="S4" s="25">
        <v>8</v>
      </c>
      <c r="T4" s="25">
        <v>8</v>
      </c>
      <c r="U4" s="25"/>
      <c r="V4" s="19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9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1983</v>
      </c>
      <c r="C5" s="25" t="s">
        <v>63</v>
      </c>
      <c r="D5" s="26" t="s">
        <v>72</v>
      </c>
      <c r="E5" s="25">
        <v>8</v>
      </c>
      <c r="F5" s="25">
        <v>0</v>
      </c>
      <c r="G5" s="25">
        <v>2</v>
      </c>
      <c r="H5" s="25">
        <v>7</v>
      </c>
      <c r="I5" s="25"/>
      <c r="J5" s="28"/>
      <c r="K5" s="24"/>
      <c r="L5" s="18"/>
      <c r="M5" s="18"/>
      <c r="N5" s="18"/>
      <c r="O5" s="18"/>
      <c r="P5" s="24"/>
      <c r="Q5" s="25">
        <v>10</v>
      </c>
      <c r="R5" s="25">
        <v>1</v>
      </c>
      <c r="S5" s="25">
        <v>5</v>
      </c>
      <c r="T5" s="25">
        <v>9</v>
      </c>
      <c r="U5" s="25"/>
      <c r="V5" s="19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9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96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9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1987</v>
      </c>
      <c r="C7" s="25" t="s">
        <v>62</v>
      </c>
      <c r="D7" s="26" t="s">
        <v>72</v>
      </c>
      <c r="E7" s="25">
        <v>22</v>
      </c>
      <c r="F7" s="25">
        <v>1</v>
      </c>
      <c r="G7" s="25">
        <v>34</v>
      </c>
      <c r="H7" s="25">
        <v>25</v>
      </c>
      <c r="I7" s="25"/>
      <c r="J7" s="28"/>
      <c r="K7" s="161"/>
      <c r="L7" s="18" t="s">
        <v>147</v>
      </c>
      <c r="M7" s="18" t="s">
        <v>146</v>
      </c>
      <c r="N7" s="18" t="s">
        <v>148</v>
      </c>
      <c r="O7" s="18"/>
      <c r="P7" s="24"/>
      <c r="Q7" s="25"/>
      <c r="R7" s="25"/>
      <c r="S7" s="25"/>
      <c r="T7" s="25"/>
      <c r="U7" s="25"/>
      <c r="V7" s="196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9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1988</v>
      </c>
      <c r="C8" s="25" t="s">
        <v>63</v>
      </c>
      <c r="D8" s="26" t="s">
        <v>72</v>
      </c>
      <c r="E8" s="27">
        <v>19</v>
      </c>
      <c r="F8" s="27">
        <v>0</v>
      </c>
      <c r="G8" s="25">
        <v>11</v>
      </c>
      <c r="H8" s="25">
        <v>19</v>
      </c>
      <c r="I8" s="25"/>
      <c r="J8" s="28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96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97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27" t="s">
        <v>141</v>
      </c>
      <c r="C9" s="134"/>
      <c r="D9" s="130"/>
      <c r="E9" s="133">
        <f>SUM(E4:E8)</f>
        <v>59</v>
      </c>
      <c r="F9" s="133">
        <f>SUM(F4:F8)</f>
        <v>1</v>
      </c>
      <c r="G9" s="133">
        <f>SUM(G4:G8)</f>
        <v>59</v>
      </c>
      <c r="H9" s="133">
        <f>SUM(H4:H8)</f>
        <v>59</v>
      </c>
      <c r="I9" s="133">
        <f>SUM(I4:I8)</f>
        <v>0</v>
      </c>
      <c r="J9" s="198">
        <v>0</v>
      </c>
      <c r="K9" s="81">
        <f>SUM(K4:K8)</f>
        <v>0</v>
      </c>
      <c r="L9" s="22"/>
      <c r="M9" s="20"/>
      <c r="N9" s="70"/>
      <c r="O9" s="71"/>
      <c r="P9" s="24"/>
      <c r="Q9" s="133">
        <f>SUM(Q4:Q8)</f>
        <v>20</v>
      </c>
      <c r="R9" s="133">
        <f>SUM(R4:R8)</f>
        <v>3</v>
      </c>
      <c r="S9" s="133">
        <f>SUM(S4:S8)</f>
        <v>13</v>
      </c>
      <c r="T9" s="133">
        <f>SUM(T4:T8)</f>
        <v>17</v>
      </c>
      <c r="U9" s="133">
        <f>SUM(U4:U8)</f>
        <v>0</v>
      </c>
      <c r="V9" s="33">
        <v>0</v>
      </c>
      <c r="W9" s="81">
        <f>SUM(W4:W8)</f>
        <v>0</v>
      </c>
      <c r="X9" s="16" t="s">
        <v>141</v>
      </c>
      <c r="Y9" s="17"/>
      <c r="Z9" s="15"/>
      <c r="AA9" s="133">
        <f>SUM(AA4:AA8)</f>
        <v>0</v>
      </c>
      <c r="AB9" s="133">
        <f>SUM(AB4:AB8)</f>
        <v>0</v>
      </c>
      <c r="AC9" s="133">
        <f>SUM(AC4:AC8)</f>
        <v>0</v>
      </c>
      <c r="AD9" s="133">
        <f>SUM(AD4:AD8)</f>
        <v>0</v>
      </c>
      <c r="AE9" s="133">
        <f>SUM(AE4:AE8)</f>
        <v>0</v>
      </c>
      <c r="AF9" s="198">
        <v>0</v>
      </c>
      <c r="AG9" s="81">
        <f>SUM(AG4:AG8)</f>
        <v>0</v>
      </c>
      <c r="AH9" s="22"/>
      <c r="AI9" s="20"/>
      <c r="AJ9" s="70"/>
      <c r="AK9" s="71"/>
      <c r="AL9" s="24"/>
      <c r="AM9" s="133">
        <f>SUM(AM4:AM8)</f>
        <v>0</v>
      </c>
      <c r="AN9" s="133">
        <f>SUM(AN4:AN8)</f>
        <v>0</v>
      </c>
      <c r="AO9" s="133">
        <f>SUM(AO4:AO8)</f>
        <v>0</v>
      </c>
      <c r="AP9" s="133">
        <f>SUM(AP4:AP8)</f>
        <v>0</v>
      </c>
      <c r="AQ9" s="133">
        <f>SUM(AQ4:AQ8)</f>
        <v>0</v>
      </c>
      <c r="AR9" s="198">
        <v>0</v>
      </c>
      <c r="AS9" s="195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99" t="s">
        <v>142</v>
      </c>
      <c r="C11" s="200"/>
      <c r="D11" s="20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143</v>
      </c>
      <c r="O11" s="18" t="s">
        <v>144</v>
      </c>
      <c r="Q11" s="38"/>
      <c r="R11" s="38" t="s">
        <v>60</v>
      </c>
      <c r="S11" s="38"/>
      <c r="T11" s="35" t="s">
        <v>145</v>
      </c>
      <c r="U11" s="24"/>
      <c r="V11" s="30"/>
      <c r="W11" s="30"/>
      <c r="X11" s="202"/>
      <c r="Y11" s="202"/>
      <c r="Z11" s="202"/>
      <c r="AA11" s="202"/>
      <c r="AB11" s="202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202"/>
      <c r="AO11" s="202"/>
      <c r="AP11" s="202"/>
      <c r="AQ11" s="202"/>
      <c r="AR11" s="202"/>
      <c r="AS11" s="202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203">
        <v>248</v>
      </c>
      <c r="F12" s="203">
        <v>5</v>
      </c>
      <c r="G12" s="203">
        <v>186</v>
      </c>
      <c r="H12" s="203">
        <v>69</v>
      </c>
      <c r="I12" s="203">
        <v>633</v>
      </c>
      <c r="J12" s="204">
        <v>0.41399999999999998</v>
      </c>
      <c r="K12" s="35">
        <f>PRODUCT(I12/J12)</f>
        <v>1528.985507246377</v>
      </c>
      <c r="L12" s="205">
        <f>PRODUCT((F12+G12)/E12)</f>
        <v>0.77016129032258063</v>
      </c>
      <c r="M12" s="205">
        <f>PRODUCT(H12/E12)</f>
        <v>0.27822580645161288</v>
      </c>
      <c r="N12" s="205">
        <f>PRODUCT((F12+G12+H12)/E12)</f>
        <v>1.0483870967741935</v>
      </c>
      <c r="O12" s="205">
        <f>PRODUCT(I12/E12)</f>
        <v>2.5524193548387095</v>
      </c>
      <c r="Q12" s="38"/>
      <c r="R12" s="38"/>
      <c r="S12" s="38"/>
      <c r="T12" s="35"/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06" t="s">
        <v>136</v>
      </c>
      <c r="C13" s="207"/>
      <c r="D13" s="208"/>
      <c r="E13" s="203">
        <f>PRODUCT(E9+Q9)</f>
        <v>79</v>
      </c>
      <c r="F13" s="203">
        <f>PRODUCT(F9+R9)</f>
        <v>4</v>
      </c>
      <c r="G13" s="203">
        <f>PRODUCT(G9+S9)</f>
        <v>72</v>
      </c>
      <c r="H13" s="203">
        <f>PRODUCT(H9+T9)</f>
        <v>76</v>
      </c>
      <c r="I13" s="203">
        <f>PRODUCT(I9+U9)</f>
        <v>0</v>
      </c>
      <c r="J13" s="204">
        <v>0</v>
      </c>
      <c r="K13" s="35">
        <f>PRODUCT(K9+W9)</f>
        <v>0</v>
      </c>
      <c r="L13" s="205">
        <f>PRODUCT((F13+G13)/E13)</f>
        <v>0.96202531645569622</v>
      </c>
      <c r="M13" s="205">
        <f>PRODUCT(H13/E13)</f>
        <v>0.96202531645569622</v>
      </c>
      <c r="N13" s="205">
        <f>PRODUCT((F13+G13+H13)/E13)</f>
        <v>1.9240506329113924</v>
      </c>
      <c r="O13" s="205">
        <f>PRODUCT(I13/E13)</f>
        <v>0</v>
      </c>
      <c r="Q13" s="38"/>
      <c r="R13" s="38"/>
      <c r="S13" s="38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09" t="s">
        <v>139</v>
      </c>
      <c r="C14" s="210"/>
      <c r="D14" s="211"/>
      <c r="E14" s="203">
        <f>PRODUCT(AA9+AM9)</f>
        <v>0</v>
      </c>
      <c r="F14" s="203">
        <f>PRODUCT(AB9+AN9)</f>
        <v>0</v>
      </c>
      <c r="G14" s="203">
        <f>PRODUCT(AC9+AO9)</f>
        <v>0</v>
      </c>
      <c r="H14" s="203">
        <f>PRODUCT(AD9+AP9)</f>
        <v>0</v>
      </c>
      <c r="I14" s="203">
        <f>PRODUCT(AE9+AQ9)</f>
        <v>0</v>
      </c>
      <c r="J14" s="204">
        <v>0</v>
      </c>
      <c r="K14" s="24">
        <f>PRODUCT(AG9+AS9)</f>
        <v>0</v>
      </c>
      <c r="L14" s="205">
        <v>0</v>
      </c>
      <c r="M14" s="205">
        <v>0</v>
      </c>
      <c r="N14" s="205">
        <v>0</v>
      </c>
      <c r="O14" s="205">
        <v>0</v>
      </c>
      <c r="Q14" s="38"/>
      <c r="R14" s="3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12" t="s">
        <v>141</v>
      </c>
      <c r="C15" s="86"/>
      <c r="D15" s="213"/>
      <c r="E15" s="203">
        <f>SUM(E12:E14)</f>
        <v>327</v>
      </c>
      <c r="F15" s="203">
        <f t="shared" ref="F15:I15" si="0">SUM(F12:F14)</f>
        <v>9</v>
      </c>
      <c r="G15" s="203">
        <f t="shared" si="0"/>
        <v>258</v>
      </c>
      <c r="H15" s="203">
        <f t="shared" si="0"/>
        <v>145</v>
      </c>
      <c r="I15" s="203">
        <f t="shared" si="0"/>
        <v>633</v>
      </c>
      <c r="J15" s="204">
        <f>PRODUCT(I15/K15)</f>
        <v>0.41399999999999998</v>
      </c>
      <c r="K15" s="35">
        <f>SUM(K12:K14)</f>
        <v>1528.985507246377</v>
      </c>
      <c r="L15" s="205">
        <f>PRODUCT((F15+G15)/E15)</f>
        <v>0.8165137614678899</v>
      </c>
      <c r="M15" s="205">
        <f>PRODUCT(H15/E15)</f>
        <v>0.44342507645259938</v>
      </c>
      <c r="N15" s="205">
        <f>PRODUCT((F15+G15+H15)/E15)</f>
        <v>1.2599388379204892</v>
      </c>
      <c r="O15" s="205">
        <v>2.5499999999999998</v>
      </c>
      <c r="Q15" s="24"/>
      <c r="R15" s="24"/>
      <c r="S15" s="24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.42578125" style="60" customWidth="1"/>
    <col min="13" max="21" width="5.28515625" style="60" customWidth="1"/>
    <col min="22" max="22" width="10.85546875" style="60" customWidth="1"/>
    <col min="23" max="23" width="19.710937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74</v>
      </c>
      <c r="C2" s="88" t="s">
        <v>75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35" t="s">
        <v>111</v>
      </c>
      <c r="C3" s="22" t="s">
        <v>34</v>
      </c>
      <c r="D3" s="127" t="s">
        <v>35</v>
      </c>
      <c r="E3" s="184" t="s">
        <v>1</v>
      </c>
      <c r="F3" s="24"/>
      <c r="G3" s="133" t="s">
        <v>36</v>
      </c>
      <c r="H3" s="130" t="s">
        <v>37</v>
      </c>
      <c r="I3" s="130" t="s">
        <v>31</v>
      </c>
      <c r="J3" s="17" t="s">
        <v>38</v>
      </c>
      <c r="K3" s="134" t="s">
        <v>39</v>
      </c>
      <c r="L3" s="134" t="s">
        <v>40</v>
      </c>
      <c r="M3" s="133" t="s">
        <v>41</v>
      </c>
      <c r="N3" s="133" t="s">
        <v>30</v>
      </c>
      <c r="O3" s="130" t="s">
        <v>42</v>
      </c>
      <c r="P3" s="133" t="s">
        <v>37</v>
      </c>
      <c r="Q3" s="133" t="s">
        <v>16</v>
      </c>
      <c r="R3" s="133">
        <v>1</v>
      </c>
      <c r="S3" s="133">
        <v>2</v>
      </c>
      <c r="T3" s="133">
        <v>3</v>
      </c>
      <c r="U3" s="133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89" t="s">
        <v>112</v>
      </c>
      <c r="C4" s="90" t="s">
        <v>113</v>
      </c>
      <c r="D4" s="185" t="s">
        <v>61</v>
      </c>
      <c r="E4" s="186" t="s">
        <v>72</v>
      </c>
      <c r="F4" s="187"/>
      <c r="G4" s="188">
        <v>1</v>
      </c>
      <c r="H4" s="189"/>
      <c r="I4" s="188"/>
      <c r="J4" s="188"/>
      <c r="K4" s="188" t="s">
        <v>114</v>
      </c>
      <c r="L4" s="188"/>
      <c r="M4" s="188">
        <v>1</v>
      </c>
      <c r="N4" s="188"/>
      <c r="O4" s="92">
        <v>1</v>
      </c>
      <c r="P4" s="92">
        <v>1</v>
      </c>
      <c r="Q4" s="188"/>
      <c r="R4" s="188"/>
      <c r="S4" s="188"/>
      <c r="T4" s="188"/>
      <c r="U4" s="188"/>
      <c r="V4" s="93"/>
      <c r="W4" s="89" t="s">
        <v>115</v>
      </c>
      <c r="X4" s="91">
        <v>246</v>
      </c>
      <c r="Y4" s="64"/>
      <c r="Z4" s="64"/>
      <c r="AA4" s="64"/>
      <c r="AB4" s="64"/>
      <c r="AC4" s="64"/>
      <c r="AD4" s="64"/>
    </row>
    <row r="5" spans="1:30" x14ac:dyDescent="0.25">
      <c r="A5" s="23"/>
      <c r="B5" s="82"/>
      <c r="C5" s="84"/>
      <c r="D5" s="84"/>
      <c r="E5" s="86"/>
      <c r="F5" s="86"/>
      <c r="G5" s="94"/>
      <c r="H5" s="85"/>
      <c r="I5" s="83"/>
      <c r="J5" s="85"/>
      <c r="K5" s="83"/>
      <c r="L5" s="85"/>
      <c r="M5" s="85"/>
      <c r="N5" s="85"/>
      <c r="O5" s="85"/>
      <c r="P5" s="85"/>
      <c r="Q5" s="95"/>
      <c r="R5" s="95"/>
      <c r="S5" s="95"/>
      <c r="T5" s="95"/>
      <c r="U5" s="95"/>
      <c r="V5" s="85"/>
      <c r="W5" s="85"/>
      <c r="X5" s="87"/>
      <c r="Y5" s="64"/>
      <c r="Z5" s="64"/>
      <c r="AA5" s="64"/>
      <c r="AB5" s="64"/>
      <c r="AC5" s="64"/>
      <c r="AD5" s="64"/>
    </row>
    <row r="6" spans="1:30" x14ac:dyDescent="0.25">
      <c r="A6" s="23"/>
      <c r="B6" s="58"/>
      <c r="C6" s="35"/>
      <c r="D6" s="58"/>
      <c r="E6" s="79"/>
      <c r="G6" s="35"/>
      <c r="H6" s="38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58"/>
      <c r="X6" s="35"/>
      <c r="Y6" s="64"/>
      <c r="Z6" s="64"/>
      <c r="AA6" s="64"/>
      <c r="AB6" s="6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7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7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7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7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58"/>
      <c r="X61" s="35"/>
      <c r="Y61" s="64"/>
      <c r="Z61" s="64"/>
      <c r="AA61" s="64"/>
      <c r="AB61" s="64"/>
      <c r="AC61" s="64"/>
      <c r="AD61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8" style="180" customWidth="1"/>
    <col min="3" max="3" width="7.28515625" style="181" customWidth="1"/>
    <col min="4" max="4" width="6.42578125" style="180" customWidth="1"/>
    <col min="5" max="7" width="5.7109375" style="182" customWidth="1"/>
    <col min="8" max="8" width="10.7109375" style="182" customWidth="1"/>
    <col min="9" max="9" width="0.5703125" style="182" customWidth="1"/>
    <col min="10" max="12" width="5.7109375" style="182" customWidth="1"/>
    <col min="13" max="13" width="10.7109375" style="182" customWidth="1"/>
    <col min="14" max="16" width="5.7109375" style="182" customWidth="1"/>
    <col min="17" max="17" width="10.5703125" style="182" customWidth="1"/>
    <col min="18" max="20" width="3.7109375" style="183" customWidth="1"/>
    <col min="21" max="21" width="0.5703125" style="179" customWidth="1"/>
    <col min="22" max="25" width="16.7109375" style="141" customWidth="1"/>
    <col min="26" max="26" width="15.28515625" style="141" customWidth="1"/>
    <col min="27" max="27" width="16.42578125" style="141" customWidth="1"/>
    <col min="28" max="28" width="16.5703125" style="141" customWidth="1"/>
    <col min="29" max="29" width="37.85546875" style="141" customWidth="1"/>
    <col min="30" max="30" width="24.28515625" style="141" customWidth="1"/>
    <col min="31" max="32" width="5.7109375" style="179" customWidth="1"/>
    <col min="33" max="16384" width="9.140625" style="118"/>
  </cols>
  <sheetData>
    <row r="1" spans="1:32" ht="23.1" customHeight="1" x14ac:dyDescent="0.3">
      <c r="A1" s="35"/>
      <c r="B1" s="108" t="s">
        <v>87</v>
      </c>
      <c r="C1" s="109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2"/>
      <c r="S1" s="112"/>
      <c r="T1" s="112"/>
      <c r="U1" s="113"/>
      <c r="V1" s="114"/>
      <c r="W1" s="114"/>
      <c r="X1" s="114"/>
      <c r="Y1" s="114"/>
      <c r="Z1" s="115"/>
      <c r="AA1" s="116"/>
      <c r="AB1" s="117"/>
      <c r="AC1" s="117"/>
      <c r="AD1" s="117"/>
      <c r="AE1" s="8"/>
      <c r="AF1" s="8"/>
    </row>
    <row r="2" spans="1:32" s="125" customFormat="1" ht="20.100000000000001" customHeight="1" x14ac:dyDescent="0.25">
      <c r="A2" s="119"/>
      <c r="B2" s="120" t="s">
        <v>74</v>
      </c>
      <c r="C2" s="121"/>
      <c r="D2" s="121"/>
      <c r="E2" s="122" t="s">
        <v>75</v>
      </c>
      <c r="F2" s="123"/>
      <c r="G2" s="124"/>
      <c r="H2" s="124"/>
      <c r="I2" s="121"/>
      <c r="J2" s="124"/>
      <c r="K2" s="123"/>
      <c r="L2" s="124"/>
      <c r="M2" s="124"/>
      <c r="N2" s="124"/>
      <c r="O2" s="123"/>
      <c r="P2" s="124"/>
      <c r="Q2" s="121"/>
      <c r="R2" s="123"/>
      <c r="S2" s="123"/>
      <c r="T2" s="123"/>
      <c r="U2" s="11"/>
      <c r="V2" s="11"/>
      <c r="W2" s="11"/>
      <c r="X2" s="11"/>
      <c r="Y2" s="11"/>
      <c r="Z2" s="115"/>
      <c r="AA2" s="116"/>
      <c r="AB2" s="117"/>
      <c r="AC2" s="117"/>
      <c r="AD2" s="117"/>
      <c r="AE2" s="117"/>
      <c r="AF2" s="117"/>
    </row>
    <row r="3" spans="1:32" s="137" customFormat="1" ht="15" customHeight="1" x14ac:dyDescent="0.25">
      <c r="A3" s="126"/>
      <c r="B3" s="25" t="s">
        <v>88</v>
      </c>
      <c r="C3" s="127" t="s">
        <v>12</v>
      </c>
      <c r="D3" s="128"/>
      <c r="E3" s="129"/>
      <c r="F3" s="128"/>
      <c r="G3" s="128"/>
      <c r="H3" s="130"/>
      <c r="I3" s="131"/>
      <c r="J3" s="132" t="s">
        <v>14</v>
      </c>
      <c r="K3" s="133"/>
      <c r="L3" s="134"/>
      <c r="M3" s="130"/>
      <c r="N3" s="132" t="s">
        <v>15</v>
      </c>
      <c r="O3" s="133"/>
      <c r="P3" s="17"/>
      <c r="Q3" s="130"/>
      <c r="R3" s="135" t="s">
        <v>89</v>
      </c>
      <c r="S3" s="128"/>
      <c r="T3" s="130"/>
      <c r="U3" s="131"/>
      <c r="V3" s="136" t="s">
        <v>90</v>
      </c>
      <c r="W3" s="128"/>
      <c r="X3" s="128"/>
      <c r="Y3" s="128"/>
      <c r="Z3" s="115"/>
      <c r="AA3" s="116"/>
      <c r="AB3" s="117"/>
      <c r="AC3" s="117"/>
      <c r="AD3" s="117"/>
      <c r="AE3" s="117"/>
      <c r="AF3" s="117"/>
    </row>
    <row r="4" spans="1:32" s="141" customFormat="1" ht="15" customHeight="1" x14ac:dyDescent="0.25">
      <c r="A4" s="126"/>
      <c r="B4" s="18" t="s">
        <v>0</v>
      </c>
      <c r="C4" s="16" t="s">
        <v>1</v>
      </c>
      <c r="D4" s="18" t="s">
        <v>4</v>
      </c>
      <c r="E4" s="18" t="s">
        <v>41</v>
      </c>
      <c r="F4" s="18" t="s">
        <v>36</v>
      </c>
      <c r="G4" s="15" t="s">
        <v>31</v>
      </c>
      <c r="H4" s="18" t="s">
        <v>91</v>
      </c>
      <c r="I4" s="30"/>
      <c r="J4" s="18" t="s">
        <v>41</v>
      </c>
      <c r="K4" s="18" t="s">
        <v>36</v>
      </c>
      <c r="L4" s="138" t="s">
        <v>31</v>
      </c>
      <c r="M4" s="18" t="s">
        <v>91</v>
      </c>
      <c r="N4" s="18" t="s">
        <v>41</v>
      </c>
      <c r="O4" s="18" t="s">
        <v>36</v>
      </c>
      <c r="P4" s="18" t="s">
        <v>31</v>
      </c>
      <c r="Q4" s="18" t="s">
        <v>91</v>
      </c>
      <c r="R4" s="15">
        <v>1</v>
      </c>
      <c r="S4" s="17">
        <v>2</v>
      </c>
      <c r="T4" s="18">
        <v>3</v>
      </c>
      <c r="U4" s="30"/>
      <c r="V4" s="16" t="s">
        <v>92</v>
      </c>
      <c r="W4" s="139" t="s">
        <v>93</v>
      </c>
      <c r="X4" s="139" t="s">
        <v>94</v>
      </c>
      <c r="Y4" s="140" t="s">
        <v>95</v>
      </c>
      <c r="Z4" s="115"/>
      <c r="AA4" s="116"/>
      <c r="AB4" s="117"/>
      <c r="AC4" s="117"/>
      <c r="AD4" s="117"/>
      <c r="AE4" s="117"/>
      <c r="AF4" s="117"/>
    </row>
    <row r="5" spans="1:32" s="141" customFormat="1" ht="15" customHeight="1" x14ac:dyDescent="0.25">
      <c r="A5" s="126"/>
      <c r="B5" s="25">
        <v>1996</v>
      </c>
      <c r="C5" s="76" t="s">
        <v>72</v>
      </c>
      <c r="D5" s="25" t="s">
        <v>63</v>
      </c>
      <c r="E5" s="25">
        <v>29</v>
      </c>
      <c r="F5" s="25">
        <v>24</v>
      </c>
      <c r="G5" s="25">
        <v>5</v>
      </c>
      <c r="H5" s="32">
        <f>PRODUCT(F5/E5)</f>
        <v>0.82758620689655171</v>
      </c>
      <c r="I5" s="30"/>
      <c r="J5" s="25">
        <v>9</v>
      </c>
      <c r="K5" s="25">
        <v>9</v>
      </c>
      <c r="L5" s="25">
        <v>0</v>
      </c>
      <c r="M5" s="32">
        <f>PRODUCT(K5/J5)</f>
        <v>1</v>
      </c>
      <c r="N5" s="25"/>
      <c r="O5" s="25"/>
      <c r="P5" s="25"/>
      <c r="Q5" s="25"/>
      <c r="R5" s="27">
        <v>1</v>
      </c>
      <c r="S5" s="29"/>
      <c r="T5" s="25"/>
      <c r="U5" s="30"/>
      <c r="V5" s="76" t="s">
        <v>96</v>
      </c>
      <c r="W5" s="76" t="s">
        <v>97</v>
      </c>
      <c r="X5" s="76"/>
      <c r="Y5" s="10" t="s">
        <v>98</v>
      </c>
      <c r="Z5" s="115"/>
      <c r="AA5" s="116"/>
      <c r="AB5" s="117"/>
      <c r="AC5" s="117"/>
      <c r="AD5" s="117"/>
      <c r="AE5" s="117"/>
      <c r="AF5" s="117"/>
    </row>
    <row r="6" spans="1:32" s="141" customFormat="1" ht="15" customHeight="1" x14ac:dyDescent="0.25">
      <c r="A6" s="126"/>
      <c r="B6" s="25">
        <v>1997</v>
      </c>
      <c r="C6" s="76" t="s">
        <v>72</v>
      </c>
      <c r="D6" s="25" t="s">
        <v>63</v>
      </c>
      <c r="E6" s="25">
        <v>13</v>
      </c>
      <c r="F6" s="25">
        <v>9</v>
      </c>
      <c r="G6" s="25">
        <v>4</v>
      </c>
      <c r="H6" s="32">
        <f>PRODUCT(F6/E6)</f>
        <v>0.69230769230769229</v>
      </c>
      <c r="I6" s="30"/>
      <c r="J6" s="25"/>
      <c r="K6" s="25"/>
      <c r="L6" s="25"/>
      <c r="M6" s="32"/>
      <c r="N6" s="25"/>
      <c r="O6" s="25"/>
      <c r="P6" s="25"/>
      <c r="Q6" s="25"/>
      <c r="R6" s="27">
        <v>1</v>
      </c>
      <c r="S6" s="29"/>
      <c r="T6" s="25"/>
      <c r="U6" s="131"/>
      <c r="V6" s="76"/>
      <c r="W6" s="76"/>
      <c r="X6" s="76"/>
      <c r="Y6" s="10"/>
      <c r="Z6" s="115"/>
      <c r="AA6" s="116"/>
      <c r="AB6" s="117"/>
      <c r="AC6" s="117"/>
      <c r="AD6" s="117"/>
      <c r="AE6" s="117"/>
      <c r="AF6" s="117"/>
    </row>
    <row r="7" spans="1:32" s="141" customFormat="1" ht="15" customHeight="1" x14ac:dyDescent="0.25">
      <c r="A7" s="126"/>
      <c r="B7" s="98">
        <v>2000</v>
      </c>
      <c r="C7" s="99" t="s">
        <v>71</v>
      </c>
      <c r="D7" s="98" t="s">
        <v>77</v>
      </c>
      <c r="E7" s="142" t="s">
        <v>99</v>
      </c>
      <c r="F7" s="98"/>
      <c r="G7" s="101"/>
      <c r="H7" s="143"/>
      <c r="I7" s="30"/>
      <c r="J7" s="25"/>
      <c r="K7" s="25"/>
      <c r="L7" s="25"/>
      <c r="M7" s="32"/>
      <c r="N7" s="25">
        <v>7</v>
      </c>
      <c r="O7" s="25">
        <v>3</v>
      </c>
      <c r="P7" s="25">
        <v>4</v>
      </c>
      <c r="Q7" s="32">
        <f>PRODUCT(O7/N7)</f>
        <v>0.42857142857142855</v>
      </c>
      <c r="R7" s="27"/>
      <c r="S7" s="29"/>
      <c r="T7" s="25"/>
      <c r="U7" s="30"/>
      <c r="V7" s="76"/>
      <c r="W7" s="76"/>
      <c r="X7" s="76"/>
      <c r="Y7" s="10"/>
      <c r="Z7" s="115"/>
      <c r="AA7" s="116"/>
      <c r="AB7" s="117"/>
      <c r="AC7" s="117"/>
      <c r="AD7" s="117"/>
      <c r="AE7" s="117"/>
      <c r="AF7" s="117"/>
    </row>
    <row r="8" spans="1:32" s="141" customFormat="1" ht="15" customHeight="1" x14ac:dyDescent="0.25">
      <c r="A8" s="126"/>
      <c r="B8" s="98">
        <v>2001</v>
      </c>
      <c r="C8" s="99" t="s">
        <v>71</v>
      </c>
      <c r="D8" s="98" t="s">
        <v>63</v>
      </c>
      <c r="E8" s="142" t="s">
        <v>99</v>
      </c>
      <c r="F8" s="98"/>
      <c r="G8" s="101"/>
      <c r="H8" s="143"/>
      <c r="I8" s="30"/>
      <c r="J8" s="25"/>
      <c r="K8" s="25"/>
      <c r="L8" s="25"/>
      <c r="M8" s="32"/>
      <c r="N8" s="25">
        <v>7</v>
      </c>
      <c r="O8" s="25">
        <v>6</v>
      </c>
      <c r="P8" s="25">
        <v>1</v>
      </c>
      <c r="Q8" s="32">
        <f>PRODUCT(O8/N8)</f>
        <v>0.8571428571428571</v>
      </c>
      <c r="R8" s="27"/>
      <c r="S8" s="29"/>
      <c r="T8" s="25"/>
      <c r="U8" s="131"/>
      <c r="V8" s="76"/>
      <c r="W8" s="76"/>
      <c r="X8" s="76"/>
      <c r="Y8" s="10"/>
      <c r="Z8" s="115"/>
      <c r="AA8" s="116"/>
      <c r="AB8" s="117"/>
      <c r="AC8" s="117"/>
      <c r="AD8" s="117"/>
      <c r="AE8" s="117"/>
      <c r="AF8" s="117"/>
    </row>
    <row r="9" spans="1:32" s="141" customFormat="1" ht="15" customHeight="1" x14ac:dyDescent="0.25">
      <c r="A9" s="126"/>
      <c r="B9" s="25">
        <v>2002</v>
      </c>
      <c r="C9" s="76" t="s">
        <v>71</v>
      </c>
      <c r="D9" s="25" t="s">
        <v>67</v>
      </c>
      <c r="E9" s="25">
        <v>29</v>
      </c>
      <c r="F9" s="25">
        <v>10</v>
      </c>
      <c r="G9" s="25">
        <v>19</v>
      </c>
      <c r="H9" s="32">
        <f>PRODUCT(F9/E9)</f>
        <v>0.34482758620689657</v>
      </c>
      <c r="I9" s="30"/>
      <c r="J9" s="25"/>
      <c r="K9" s="25"/>
      <c r="L9" s="25"/>
      <c r="M9" s="32"/>
      <c r="N9" s="25">
        <v>7</v>
      </c>
      <c r="O9" s="25">
        <v>5</v>
      </c>
      <c r="P9" s="25">
        <v>2</v>
      </c>
      <c r="Q9" s="32">
        <f>PRODUCT(O9/N9)</f>
        <v>0.7142857142857143</v>
      </c>
      <c r="R9" s="27"/>
      <c r="S9" s="29"/>
      <c r="T9" s="25"/>
      <c r="U9" s="30"/>
      <c r="V9" s="76"/>
      <c r="W9" s="76"/>
      <c r="X9" s="76"/>
      <c r="Y9" s="10"/>
      <c r="Z9" s="115"/>
      <c r="AA9" s="116"/>
      <c r="AB9" s="117"/>
      <c r="AC9" s="117"/>
      <c r="AD9" s="117"/>
      <c r="AE9" s="117"/>
      <c r="AF9" s="117"/>
    </row>
    <row r="10" spans="1:32" s="141" customFormat="1" ht="15" customHeight="1" x14ac:dyDescent="0.25">
      <c r="A10" s="126"/>
      <c r="B10" s="101">
        <v>2003</v>
      </c>
      <c r="C10" s="99" t="s">
        <v>100</v>
      </c>
      <c r="D10" s="144" t="s">
        <v>62</v>
      </c>
      <c r="E10" s="142" t="s">
        <v>101</v>
      </c>
      <c r="F10" s="145"/>
      <c r="G10" s="101"/>
      <c r="H10" s="146"/>
      <c r="I10" s="30"/>
      <c r="J10" s="25"/>
      <c r="K10" s="25"/>
      <c r="L10" s="25"/>
      <c r="M10" s="32"/>
      <c r="N10" s="25">
        <v>7</v>
      </c>
      <c r="O10" s="25">
        <v>4</v>
      </c>
      <c r="P10" s="25">
        <v>3</v>
      </c>
      <c r="Q10" s="32">
        <f>PRODUCT(O10/N10)</f>
        <v>0.5714285714285714</v>
      </c>
      <c r="R10" s="27"/>
      <c r="S10" s="29"/>
      <c r="T10" s="25"/>
      <c r="U10" s="131"/>
      <c r="V10" s="76"/>
      <c r="W10" s="76"/>
      <c r="X10" s="76"/>
      <c r="Y10" s="10"/>
      <c r="Z10" s="115"/>
      <c r="AA10" s="116"/>
      <c r="AB10" s="117"/>
      <c r="AC10" s="117"/>
      <c r="AD10" s="117"/>
      <c r="AE10" s="117"/>
      <c r="AF10" s="117"/>
    </row>
    <row r="11" spans="1:32" s="141" customFormat="1" ht="15" customHeight="1" x14ac:dyDescent="0.25">
      <c r="A11" s="126"/>
      <c r="B11" s="25">
        <v>2004</v>
      </c>
      <c r="C11" s="76" t="s">
        <v>100</v>
      </c>
      <c r="D11" s="25" t="s">
        <v>67</v>
      </c>
      <c r="E11" s="25">
        <v>26</v>
      </c>
      <c r="F11" s="25">
        <v>10</v>
      </c>
      <c r="G11" s="25">
        <v>16</v>
      </c>
      <c r="H11" s="32">
        <f>PRODUCT(F11/E11)</f>
        <v>0.38461538461538464</v>
      </c>
      <c r="I11" s="30"/>
      <c r="J11" s="25"/>
      <c r="K11" s="25"/>
      <c r="L11" s="25"/>
      <c r="M11" s="32"/>
      <c r="N11" s="25"/>
      <c r="O11" s="25"/>
      <c r="P11" s="25"/>
      <c r="Q11" s="25"/>
      <c r="R11" s="27"/>
      <c r="S11" s="29"/>
      <c r="T11" s="25"/>
      <c r="U11" s="131"/>
      <c r="V11" s="76"/>
      <c r="W11" s="76"/>
      <c r="X11" s="76"/>
      <c r="Y11" s="10"/>
      <c r="Z11" s="115"/>
      <c r="AA11" s="116"/>
      <c r="AB11" s="117"/>
      <c r="AC11" s="117"/>
      <c r="AD11" s="117"/>
      <c r="AE11" s="117"/>
      <c r="AF11" s="117"/>
    </row>
    <row r="12" spans="1:32" s="141" customFormat="1" ht="15" customHeight="1" x14ac:dyDescent="0.25">
      <c r="A12" s="126"/>
      <c r="B12" s="25">
        <v>2005</v>
      </c>
      <c r="C12" s="76" t="s">
        <v>72</v>
      </c>
      <c r="D12" s="25" t="s">
        <v>62</v>
      </c>
      <c r="E12" s="25">
        <v>25</v>
      </c>
      <c r="F12" s="25">
        <v>19</v>
      </c>
      <c r="G12" s="25">
        <v>6</v>
      </c>
      <c r="H12" s="32">
        <f>PRODUCT(F12/E12)</f>
        <v>0.76</v>
      </c>
      <c r="I12" s="30"/>
      <c r="J12" s="25">
        <v>14</v>
      </c>
      <c r="K12" s="25">
        <v>10</v>
      </c>
      <c r="L12" s="25">
        <v>4</v>
      </c>
      <c r="M12" s="32">
        <f>PRODUCT(K12/J12)</f>
        <v>0.7142857142857143</v>
      </c>
      <c r="N12" s="25"/>
      <c r="O12" s="25"/>
      <c r="P12" s="25"/>
      <c r="Q12" s="25"/>
      <c r="R12" s="27"/>
      <c r="S12" s="29"/>
      <c r="T12" s="25">
        <v>1</v>
      </c>
      <c r="U12" s="30"/>
      <c r="V12" s="76" t="s">
        <v>102</v>
      </c>
      <c r="W12" s="76" t="s">
        <v>103</v>
      </c>
      <c r="X12" s="76" t="s">
        <v>104</v>
      </c>
      <c r="Y12" s="10"/>
      <c r="Z12" s="115"/>
      <c r="AA12" s="116"/>
      <c r="AB12" s="117"/>
      <c r="AC12" s="117"/>
      <c r="AD12" s="117"/>
      <c r="AE12" s="117"/>
      <c r="AF12" s="117"/>
    </row>
    <row r="13" spans="1:32" s="141" customFormat="1" ht="15" customHeight="1" x14ac:dyDescent="0.25">
      <c r="A13" s="126"/>
      <c r="B13" s="139" t="s">
        <v>7</v>
      </c>
      <c r="C13" s="147"/>
      <c r="D13" s="148"/>
      <c r="E13" s="138">
        <f>SUM(E5:E12)</f>
        <v>122</v>
      </c>
      <c r="F13" s="138">
        <f>SUM(F5:F12)</f>
        <v>72</v>
      </c>
      <c r="G13" s="138">
        <f>SUM(G5:G12)</f>
        <v>50</v>
      </c>
      <c r="H13" s="149">
        <f>PRODUCT(F13/E13)</f>
        <v>0.5901639344262295</v>
      </c>
      <c r="I13" s="30"/>
      <c r="J13" s="138">
        <f>SUM(J5:J12)</f>
        <v>23</v>
      </c>
      <c r="K13" s="138">
        <f>SUM(K5:K12)</f>
        <v>19</v>
      </c>
      <c r="L13" s="138">
        <f>SUM(L5:L12)</f>
        <v>4</v>
      </c>
      <c r="M13" s="149">
        <f>PRODUCT(K13/J13)</f>
        <v>0.82608695652173914</v>
      </c>
      <c r="N13" s="138">
        <f>SUM(N5:N12)</f>
        <v>28</v>
      </c>
      <c r="O13" s="138">
        <f>SUM(O5:O12)</f>
        <v>18</v>
      </c>
      <c r="P13" s="138">
        <f>SUM(P5:P12)</f>
        <v>10</v>
      </c>
      <c r="Q13" s="149">
        <f>PRODUCT(O13/N13)</f>
        <v>0.6428571428571429</v>
      </c>
      <c r="R13" s="138">
        <f>SUM(R5:R12)</f>
        <v>2</v>
      </c>
      <c r="S13" s="138">
        <f>SUM(S5:S12)</f>
        <v>0</v>
      </c>
      <c r="T13" s="138">
        <f>SUM(T5:T12)</f>
        <v>1</v>
      </c>
      <c r="U13" s="150"/>
      <c r="V13" s="66" t="s">
        <v>105</v>
      </c>
      <c r="W13" s="66" t="s">
        <v>106</v>
      </c>
      <c r="X13" s="66" t="s">
        <v>105</v>
      </c>
      <c r="Y13" s="72" t="s">
        <v>105</v>
      </c>
      <c r="Z13" s="115"/>
      <c r="AA13" s="116"/>
      <c r="AB13" s="117"/>
      <c r="AC13" s="117"/>
      <c r="AD13" s="117"/>
      <c r="AE13" s="117"/>
      <c r="AF13" s="117"/>
    </row>
    <row r="14" spans="1:32" s="137" customFormat="1" ht="15" customHeight="1" x14ac:dyDescent="0.25">
      <c r="A14" s="126"/>
      <c r="B14" s="151"/>
      <c r="C14" s="152"/>
      <c r="D14" s="153"/>
      <c r="E14" s="153"/>
      <c r="F14" s="153"/>
      <c r="G14" s="153"/>
      <c r="H14" s="153"/>
      <c r="I14" s="154"/>
      <c r="J14" s="153"/>
      <c r="K14" s="153"/>
      <c r="L14" s="153"/>
      <c r="M14" s="153"/>
      <c r="N14" s="153"/>
      <c r="O14" s="153"/>
      <c r="P14" s="153"/>
      <c r="Q14" s="153"/>
      <c r="R14" s="155"/>
      <c r="S14" s="155"/>
      <c r="T14" s="155"/>
      <c r="U14" s="156"/>
      <c r="V14" s="156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</row>
    <row r="15" spans="1:32" s="141" customFormat="1" ht="15" customHeight="1" x14ac:dyDescent="0.25">
      <c r="A15" s="126"/>
      <c r="B15" s="135" t="s">
        <v>24</v>
      </c>
      <c r="C15" s="157"/>
      <c r="D15" s="158"/>
      <c r="E15" s="133" t="s">
        <v>41</v>
      </c>
      <c r="F15" s="133" t="s">
        <v>36</v>
      </c>
      <c r="G15" s="130" t="s">
        <v>31</v>
      </c>
      <c r="H15" s="133" t="s">
        <v>91</v>
      </c>
      <c r="I15" s="24"/>
      <c r="J15" s="159" t="s">
        <v>90</v>
      </c>
      <c r="K15" s="160"/>
      <c r="L15" s="160"/>
      <c r="M15" s="18" t="s">
        <v>107</v>
      </c>
      <c r="N15" s="18" t="s">
        <v>41</v>
      </c>
      <c r="O15" s="18" t="s">
        <v>36</v>
      </c>
      <c r="P15" s="18" t="s">
        <v>31</v>
      </c>
      <c r="Q15" s="18" t="s">
        <v>91</v>
      </c>
      <c r="R15" s="161"/>
      <c r="S15" s="161"/>
      <c r="T15" s="161"/>
      <c r="U15" s="30"/>
      <c r="V15" s="126" t="s">
        <v>108</v>
      </c>
      <c r="W15" s="58" t="s">
        <v>109</v>
      </c>
      <c r="X15" s="162"/>
      <c r="Y15" s="117"/>
      <c r="Z15" s="117"/>
      <c r="AA15" s="117"/>
      <c r="AB15" s="117"/>
      <c r="AC15" s="117"/>
      <c r="AD15" s="117"/>
      <c r="AE15" s="117"/>
      <c r="AF15" s="117"/>
    </row>
    <row r="16" spans="1:32" s="141" customFormat="1" ht="15" customHeight="1" x14ac:dyDescent="0.2">
      <c r="A16" s="126"/>
      <c r="B16" s="163" t="s">
        <v>12</v>
      </c>
      <c r="C16" s="65"/>
      <c r="D16" s="164"/>
      <c r="E16" s="25">
        <f>PRODUCT(E13)</f>
        <v>122</v>
      </c>
      <c r="F16" s="25">
        <f>PRODUCT(F13)</f>
        <v>72</v>
      </c>
      <c r="G16" s="25">
        <f>PRODUCT(G13)</f>
        <v>50</v>
      </c>
      <c r="H16" s="32">
        <f>PRODUCT(F16/E16)</f>
        <v>0.5901639344262295</v>
      </c>
      <c r="I16" s="24"/>
      <c r="J16" s="163" t="s">
        <v>52</v>
      </c>
      <c r="K16" s="65"/>
      <c r="L16" s="65"/>
      <c r="M16" s="165" t="s">
        <v>105</v>
      </c>
      <c r="N16" s="25">
        <f>PRODUCT(O16+P16)</f>
        <v>3</v>
      </c>
      <c r="O16" s="25">
        <v>3</v>
      </c>
      <c r="P16" s="25">
        <v>0</v>
      </c>
      <c r="Q16" s="32">
        <f>PRODUCT(O16/N16)</f>
        <v>1</v>
      </c>
      <c r="R16" s="161"/>
      <c r="S16" s="161"/>
      <c r="T16" s="161"/>
      <c r="U16" s="24"/>
      <c r="V16" s="24"/>
      <c r="W16" s="58" t="s">
        <v>110</v>
      </c>
      <c r="X16" s="117"/>
      <c r="Y16" s="117"/>
      <c r="Z16" s="117"/>
      <c r="AA16" s="117"/>
      <c r="AB16" s="117"/>
      <c r="AC16" s="117"/>
      <c r="AD16" s="117"/>
      <c r="AE16" s="117"/>
      <c r="AF16" s="117"/>
    </row>
    <row r="17" spans="1:32" s="141" customFormat="1" ht="15" customHeight="1" x14ac:dyDescent="0.2">
      <c r="A17" s="126"/>
      <c r="B17" s="166" t="s">
        <v>14</v>
      </c>
      <c r="C17" s="167"/>
      <c r="D17" s="168"/>
      <c r="E17" s="25">
        <f>SUM(J13)</f>
        <v>23</v>
      </c>
      <c r="F17" s="25">
        <f>SUM(K13)</f>
        <v>19</v>
      </c>
      <c r="G17" s="25">
        <f>SUM(L13)</f>
        <v>4</v>
      </c>
      <c r="H17" s="32">
        <f>PRODUCT(F17/E17)</f>
        <v>0.82608695652173914</v>
      </c>
      <c r="I17" s="24"/>
      <c r="J17" s="169" t="s">
        <v>53</v>
      </c>
      <c r="K17" s="170"/>
      <c r="L17" s="170"/>
      <c r="M17" s="165" t="s">
        <v>106</v>
      </c>
      <c r="N17" s="25">
        <f>PRODUCT(O17+P17)</f>
        <v>8</v>
      </c>
      <c r="O17" s="25">
        <v>5</v>
      </c>
      <c r="P17" s="25">
        <v>3</v>
      </c>
      <c r="Q17" s="32">
        <f>PRODUCT(O17/N17)</f>
        <v>0.625</v>
      </c>
      <c r="R17" s="161"/>
      <c r="S17" s="161"/>
      <c r="T17" s="161"/>
      <c r="U17" s="24"/>
      <c r="V17" s="24"/>
      <c r="W17" s="58" t="s">
        <v>68</v>
      </c>
      <c r="X17" s="117"/>
      <c r="Y17" s="117"/>
      <c r="Z17" s="117"/>
      <c r="AA17" s="117"/>
      <c r="AB17" s="117"/>
      <c r="AC17" s="117"/>
      <c r="AD17" s="117"/>
      <c r="AE17" s="117"/>
      <c r="AF17" s="117"/>
    </row>
    <row r="18" spans="1:32" s="141" customFormat="1" ht="15" customHeight="1" x14ac:dyDescent="0.2">
      <c r="A18" s="126"/>
      <c r="B18" s="166"/>
      <c r="C18" s="167"/>
      <c r="D18" s="168"/>
      <c r="E18" s="25"/>
      <c r="F18" s="25"/>
      <c r="G18" s="25"/>
      <c r="H18" s="32"/>
      <c r="I18" s="24"/>
      <c r="J18" s="163" t="s">
        <v>54</v>
      </c>
      <c r="K18" s="65"/>
      <c r="L18" s="97"/>
      <c r="M18" s="165" t="s">
        <v>105</v>
      </c>
      <c r="N18" s="25">
        <v>2</v>
      </c>
      <c r="O18" s="25">
        <v>2</v>
      </c>
      <c r="P18" s="25">
        <v>0</v>
      </c>
      <c r="Q18" s="32">
        <v>1</v>
      </c>
      <c r="R18" s="161"/>
      <c r="S18" s="161"/>
      <c r="T18" s="161"/>
      <c r="U18" s="24"/>
      <c r="V18" s="24"/>
      <c r="W18" s="58"/>
      <c r="X18" s="117"/>
      <c r="Y18" s="117"/>
      <c r="Z18" s="117"/>
      <c r="AA18" s="117"/>
      <c r="AB18" s="117"/>
      <c r="AC18" s="117"/>
      <c r="AD18" s="117"/>
      <c r="AE18" s="117"/>
      <c r="AF18" s="117"/>
    </row>
    <row r="19" spans="1:32" s="141" customFormat="1" ht="15" customHeight="1" x14ac:dyDescent="0.2">
      <c r="A19" s="126"/>
      <c r="B19" s="163" t="s">
        <v>15</v>
      </c>
      <c r="C19" s="65"/>
      <c r="D19" s="164"/>
      <c r="E19" s="25">
        <f>SUM(N13)</f>
        <v>28</v>
      </c>
      <c r="F19" s="25">
        <f>SUM(O13)</f>
        <v>18</v>
      </c>
      <c r="G19" s="25">
        <f>SUM(P13)</f>
        <v>10</v>
      </c>
      <c r="H19" s="32">
        <f>PRODUCT(F19/E19)</f>
        <v>0.6428571428571429</v>
      </c>
      <c r="I19" s="24"/>
      <c r="J19" s="163" t="s">
        <v>55</v>
      </c>
      <c r="K19" s="65"/>
      <c r="L19" s="11"/>
      <c r="M19" s="165" t="s">
        <v>105</v>
      </c>
      <c r="N19" s="25">
        <f>PRODUCT(O19+P19)</f>
        <v>3</v>
      </c>
      <c r="O19" s="25">
        <v>3</v>
      </c>
      <c r="P19" s="25">
        <v>0</v>
      </c>
      <c r="Q19" s="32">
        <f>PRODUCT(O19/N19)</f>
        <v>1</v>
      </c>
      <c r="R19" s="161"/>
      <c r="S19" s="161"/>
      <c r="T19" s="161"/>
      <c r="U19" s="24"/>
      <c r="V19" s="24"/>
      <c r="W19" s="58"/>
      <c r="X19" s="117"/>
      <c r="Y19" s="117"/>
      <c r="Z19" s="117"/>
      <c r="AA19" s="117"/>
      <c r="AB19" s="117"/>
      <c r="AC19" s="117"/>
      <c r="AD19" s="117"/>
      <c r="AE19" s="117"/>
      <c r="AF19" s="117"/>
    </row>
    <row r="20" spans="1:32" s="141" customFormat="1" ht="15" customHeight="1" x14ac:dyDescent="0.2">
      <c r="A20" s="126"/>
      <c r="B20" s="136" t="s">
        <v>25</v>
      </c>
      <c r="C20" s="20"/>
      <c r="D20" s="102"/>
      <c r="E20" s="18">
        <f>SUM(E16:E19)</f>
        <v>173</v>
      </c>
      <c r="F20" s="18">
        <f>SUM(F16:F19)</f>
        <v>109</v>
      </c>
      <c r="G20" s="18">
        <f>SUM(G16:G19)</f>
        <v>64</v>
      </c>
      <c r="H20" s="33">
        <f>PRODUCT(F20/E20)</f>
        <v>0.63005780346820806</v>
      </c>
      <c r="I20" s="24"/>
      <c r="J20" s="136" t="s">
        <v>25</v>
      </c>
      <c r="K20" s="102"/>
      <c r="L20" s="102"/>
      <c r="M20" s="18"/>
      <c r="N20" s="18">
        <v>16</v>
      </c>
      <c r="O20" s="18">
        <f>SUM(O16:O19)</f>
        <v>13</v>
      </c>
      <c r="P20" s="18">
        <f>SUM(P16:P19)</f>
        <v>3</v>
      </c>
      <c r="Q20" s="33">
        <f>PRODUCT(O20/N20)</f>
        <v>0.8125</v>
      </c>
      <c r="R20" s="161"/>
      <c r="S20" s="161"/>
      <c r="T20" s="161"/>
      <c r="U20" s="24"/>
      <c r="V20" s="24"/>
      <c r="W20" s="24"/>
      <c r="X20" s="117"/>
      <c r="Y20" s="117"/>
      <c r="Z20" s="117"/>
      <c r="AA20" s="117"/>
      <c r="AB20" s="117"/>
      <c r="AC20" s="117"/>
      <c r="AD20" s="117"/>
      <c r="AE20" s="117"/>
      <c r="AF20" s="117"/>
    </row>
    <row r="21" spans="1:32" s="141" customFormat="1" ht="15" customHeight="1" x14ac:dyDescent="0.2">
      <c r="A21" s="162"/>
      <c r="B21" s="126"/>
      <c r="C21" s="58"/>
      <c r="D21" s="126"/>
      <c r="E21" s="126"/>
      <c r="F21" s="126"/>
      <c r="G21" s="126"/>
      <c r="H21" s="126"/>
      <c r="I21" s="171"/>
      <c r="J21" s="126"/>
      <c r="K21" s="126"/>
      <c r="L21" s="24"/>
      <c r="M21" s="24"/>
      <c r="N21" s="126"/>
      <c r="O21" s="24"/>
      <c r="P21" s="24"/>
      <c r="Q21" s="24"/>
      <c r="R21" s="161"/>
      <c r="S21" s="161"/>
      <c r="T21" s="161"/>
      <c r="U21" s="24"/>
      <c r="V21" s="24"/>
      <c r="W21" s="24"/>
      <c r="X21" s="117"/>
      <c r="Y21" s="117"/>
      <c r="Z21" s="117"/>
      <c r="AA21" s="117"/>
      <c r="AB21" s="117"/>
      <c r="AC21" s="117"/>
      <c r="AD21" s="117"/>
      <c r="AE21" s="117"/>
      <c r="AF21" s="117"/>
    </row>
    <row r="22" spans="1:32" s="141" customFormat="1" ht="15" customHeight="1" x14ac:dyDescent="0.2">
      <c r="A22" s="162"/>
      <c r="B22" s="126"/>
      <c r="C22" s="58"/>
      <c r="D22" s="126"/>
      <c r="E22" s="126"/>
      <c r="F22" s="126"/>
      <c r="G22" s="126"/>
      <c r="H22" s="126"/>
      <c r="I22" s="126"/>
      <c r="J22" s="126"/>
      <c r="K22" s="126"/>
      <c r="L22" s="24"/>
      <c r="M22" s="24"/>
      <c r="N22" s="126"/>
      <c r="O22" s="24"/>
      <c r="P22" s="24"/>
      <c r="Q22" s="24"/>
      <c r="R22" s="161"/>
      <c r="S22" s="161"/>
      <c r="T22" s="161"/>
      <c r="U22" s="24"/>
      <c r="V22" s="24"/>
      <c r="W22" s="24"/>
      <c r="X22" s="117"/>
      <c r="Y22" s="117"/>
      <c r="Z22" s="117"/>
      <c r="AA22" s="117"/>
      <c r="AB22" s="117"/>
      <c r="AC22" s="117"/>
      <c r="AD22" s="117"/>
      <c r="AE22" s="117"/>
      <c r="AF22" s="117"/>
    </row>
    <row r="23" spans="1:32" s="141" customFormat="1" ht="15" customHeight="1" x14ac:dyDescent="0.2">
      <c r="A23" s="126"/>
      <c r="B23" s="126"/>
      <c r="C23" s="58"/>
      <c r="D23" s="126"/>
      <c r="E23" s="126"/>
      <c r="F23" s="126"/>
      <c r="G23" s="126"/>
      <c r="H23" s="126"/>
      <c r="I23" s="126"/>
      <c r="J23" s="126"/>
      <c r="K23" s="126"/>
      <c r="L23" s="24"/>
      <c r="M23" s="24"/>
      <c r="N23" s="126"/>
      <c r="O23" s="24"/>
      <c r="P23" s="24"/>
      <c r="Q23" s="24"/>
      <c r="R23" s="126"/>
      <c r="S23" s="126"/>
      <c r="T23" s="126"/>
      <c r="U23" s="24"/>
      <c r="V23" s="24"/>
      <c r="W23" s="24"/>
      <c r="X23" s="117"/>
      <c r="Y23" s="117"/>
      <c r="Z23" s="117"/>
      <c r="AA23" s="117"/>
      <c r="AB23" s="117"/>
      <c r="AC23" s="117"/>
      <c r="AD23" s="117"/>
      <c r="AE23" s="117"/>
      <c r="AF23" s="117"/>
    </row>
    <row r="24" spans="1:32" s="141" customFormat="1" ht="15" customHeight="1" x14ac:dyDescent="0.2">
      <c r="A24" s="126"/>
      <c r="B24" s="126"/>
      <c r="C24" s="58"/>
      <c r="D24" s="126"/>
      <c r="E24" s="126"/>
      <c r="F24" s="126"/>
      <c r="G24" s="126"/>
      <c r="H24" s="126"/>
      <c r="I24" s="126"/>
      <c r="J24" s="126"/>
      <c r="K24" s="126"/>
      <c r="L24" s="24"/>
      <c r="M24" s="24"/>
      <c r="N24" s="126"/>
      <c r="O24" s="24"/>
      <c r="P24" s="24"/>
      <c r="Q24" s="24"/>
      <c r="R24" s="126"/>
      <c r="S24" s="126"/>
      <c r="T24" s="126"/>
      <c r="U24" s="24"/>
      <c r="V24" s="24"/>
      <c r="W24" s="24"/>
      <c r="X24" s="117"/>
      <c r="Y24" s="117"/>
      <c r="Z24" s="117"/>
      <c r="AA24" s="117"/>
      <c r="AB24" s="117"/>
      <c r="AC24" s="117"/>
      <c r="AD24" s="117"/>
      <c r="AE24" s="117"/>
      <c r="AF24" s="117"/>
    </row>
    <row r="25" spans="1:32" s="172" customFormat="1" ht="15" customHeight="1" x14ac:dyDescent="0.2">
      <c r="A25" s="126"/>
      <c r="B25" s="126"/>
      <c r="C25" s="58"/>
      <c r="D25" s="126"/>
      <c r="E25" s="126"/>
      <c r="F25" s="126"/>
      <c r="G25" s="126"/>
      <c r="H25" s="126"/>
      <c r="I25" s="126"/>
      <c r="J25" s="126"/>
      <c r="K25" s="126"/>
      <c r="L25" s="24"/>
      <c r="M25" s="24"/>
      <c r="N25" s="126"/>
      <c r="O25" s="24"/>
      <c r="P25" s="24"/>
      <c r="Q25" s="24"/>
      <c r="R25" s="126"/>
      <c r="S25" s="126"/>
      <c r="T25" s="126"/>
      <c r="U25" s="24"/>
      <c r="V25" s="24"/>
      <c r="W25" s="24"/>
      <c r="X25" s="117"/>
      <c r="Y25" s="117"/>
      <c r="Z25" s="117"/>
      <c r="AA25" s="117"/>
      <c r="AB25" s="117"/>
      <c r="AC25" s="117"/>
      <c r="AD25" s="117"/>
      <c r="AE25" s="117"/>
      <c r="AF25" s="117"/>
    </row>
    <row r="26" spans="1:32" s="172" customFormat="1" ht="15" customHeight="1" x14ac:dyDescent="0.2">
      <c r="A26" s="126"/>
      <c r="B26" s="126"/>
      <c r="C26" s="58"/>
      <c r="D26" s="126"/>
      <c r="E26" s="126"/>
      <c r="F26" s="126"/>
      <c r="G26" s="126"/>
      <c r="H26" s="126"/>
      <c r="I26" s="126"/>
      <c r="J26" s="126"/>
      <c r="K26" s="126"/>
      <c r="L26" s="24"/>
      <c r="M26" s="24"/>
      <c r="N26" s="126"/>
      <c r="O26" s="24"/>
      <c r="P26" s="24"/>
      <c r="Q26" s="24"/>
      <c r="R26" s="126"/>
      <c r="S26" s="126"/>
      <c r="T26" s="126"/>
      <c r="U26" s="24"/>
      <c r="V26" s="24"/>
      <c r="W26" s="24"/>
      <c r="X26" s="117"/>
      <c r="Y26" s="117"/>
      <c r="Z26" s="117"/>
      <c r="AA26" s="117"/>
      <c r="AB26" s="117"/>
      <c r="AC26" s="117"/>
      <c r="AD26" s="117"/>
      <c r="AE26" s="117"/>
      <c r="AF26" s="117"/>
    </row>
    <row r="27" spans="1:32" s="172" customFormat="1" ht="15" customHeight="1" x14ac:dyDescent="0.2">
      <c r="A27" s="126"/>
      <c r="B27" s="126"/>
      <c r="C27" s="58"/>
      <c r="D27" s="162"/>
      <c r="E27" s="126"/>
      <c r="F27" s="24"/>
      <c r="G27" s="24"/>
      <c r="H27" s="24"/>
      <c r="I27" s="161"/>
      <c r="J27" s="126"/>
      <c r="K27" s="24"/>
      <c r="L27" s="24"/>
      <c r="M27" s="24"/>
      <c r="N27" s="126"/>
      <c r="O27" s="24"/>
      <c r="P27" s="24"/>
      <c r="Q27" s="24"/>
      <c r="R27" s="126"/>
      <c r="S27" s="126"/>
      <c r="T27" s="126"/>
      <c r="U27" s="24"/>
      <c r="V27" s="24"/>
      <c r="W27" s="24"/>
      <c r="X27" s="117"/>
      <c r="Y27" s="117"/>
      <c r="Z27" s="117"/>
      <c r="AA27" s="117"/>
      <c r="AB27" s="117"/>
      <c r="AC27" s="117"/>
      <c r="AD27" s="117"/>
      <c r="AE27" s="117"/>
      <c r="AF27" s="117"/>
    </row>
    <row r="28" spans="1:32" s="172" customFormat="1" ht="15" customHeight="1" x14ac:dyDescent="0.2">
      <c r="A28" s="126"/>
      <c r="B28" s="126"/>
      <c r="C28" s="58"/>
      <c r="D28" s="162"/>
      <c r="E28" s="126"/>
      <c r="F28" s="24"/>
      <c r="G28" s="24"/>
      <c r="H28" s="24"/>
      <c r="I28" s="161"/>
      <c r="J28" s="126"/>
      <c r="K28" s="24"/>
      <c r="L28" s="24"/>
      <c r="M28" s="24"/>
      <c r="N28" s="126"/>
      <c r="O28" s="24"/>
      <c r="P28" s="24"/>
      <c r="Q28" s="24"/>
      <c r="R28" s="126"/>
      <c r="S28" s="126"/>
      <c r="T28" s="126"/>
      <c r="U28" s="24"/>
      <c r="V28" s="24"/>
      <c r="W28" s="24"/>
      <c r="X28" s="117"/>
      <c r="Y28" s="117"/>
      <c r="Z28" s="117"/>
      <c r="AA28" s="117"/>
      <c r="AB28" s="117"/>
      <c r="AC28" s="117"/>
      <c r="AD28" s="117"/>
      <c r="AE28" s="117"/>
      <c r="AF28" s="117"/>
    </row>
    <row r="29" spans="1:32" s="172" customFormat="1" ht="15" customHeight="1" x14ac:dyDescent="0.2">
      <c r="A29" s="126"/>
      <c r="B29" s="126"/>
      <c r="C29" s="58"/>
      <c r="D29" s="162"/>
      <c r="E29" s="126"/>
      <c r="F29" s="24"/>
      <c r="G29" s="24"/>
      <c r="H29" s="24"/>
      <c r="I29" s="161"/>
      <c r="J29" s="126"/>
      <c r="K29" s="24"/>
      <c r="L29" s="24"/>
      <c r="M29" s="24"/>
      <c r="N29" s="126"/>
      <c r="O29" s="24"/>
      <c r="P29" s="24"/>
      <c r="Q29" s="24"/>
      <c r="R29" s="126"/>
      <c r="S29" s="126"/>
      <c r="T29" s="126"/>
      <c r="U29" s="24"/>
      <c r="V29" s="24"/>
      <c r="W29" s="24"/>
      <c r="X29" s="117"/>
      <c r="Y29" s="117"/>
      <c r="Z29" s="117"/>
      <c r="AA29" s="117"/>
      <c r="AB29" s="117"/>
      <c r="AC29" s="117"/>
      <c r="AD29" s="117"/>
      <c r="AE29" s="126"/>
      <c r="AF29" s="126"/>
    </row>
    <row r="30" spans="1:32" s="178" customFormat="1" ht="15" customHeight="1" x14ac:dyDescent="0.2">
      <c r="A30" s="35"/>
      <c r="B30" s="173"/>
      <c r="C30" s="174"/>
      <c r="D30" s="175"/>
      <c r="E30" s="173"/>
      <c r="F30" s="176"/>
      <c r="G30" s="176"/>
      <c r="H30" s="176"/>
      <c r="I30" s="177"/>
      <c r="J30" s="173"/>
      <c r="K30" s="176"/>
      <c r="L30" s="176"/>
      <c r="M30" s="176"/>
      <c r="N30" s="173"/>
      <c r="O30" s="176"/>
      <c r="P30" s="176"/>
      <c r="Q30" s="176"/>
      <c r="R30" s="173"/>
      <c r="S30" s="173"/>
      <c r="T30" s="173"/>
      <c r="U30" s="24"/>
      <c r="V30" s="24"/>
      <c r="W30" s="24"/>
      <c r="X30" s="117"/>
      <c r="Y30" s="117"/>
      <c r="Z30" s="117"/>
      <c r="AA30" s="117"/>
      <c r="AB30" s="117"/>
      <c r="AC30" s="117"/>
      <c r="AD30" s="117"/>
      <c r="AE30" s="35"/>
      <c r="AF30" s="35"/>
    </row>
    <row r="31" spans="1:32" s="178" customFormat="1" ht="15" customHeight="1" x14ac:dyDescent="0.2">
      <c r="A31" s="35"/>
      <c r="B31" s="173"/>
      <c r="C31" s="174"/>
      <c r="D31" s="175"/>
      <c r="E31" s="173"/>
      <c r="F31" s="176"/>
      <c r="G31" s="176"/>
      <c r="H31" s="176"/>
      <c r="I31" s="177"/>
      <c r="J31" s="173"/>
      <c r="K31" s="176"/>
      <c r="L31" s="176"/>
      <c r="M31" s="176"/>
      <c r="N31" s="173"/>
      <c r="O31" s="176"/>
      <c r="P31" s="176"/>
      <c r="Q31" s="176"/>
      <c r="R31" s="173"/>
      <c r="S31" s="173"/>
      <c r="T31" s="173"/>
      <c r="U31" s="24"/>
      <c r="V31" s="24"/>
      <c r="W31" s="24"/>
      <c r="X31" s="117"/>
      <c r="Y31" s="117"/>
      <c r="Z31" s="117"/>
      <c r="AA31" s="117"/>
      <c r="AB31" s="117"/>
      <c r="AC31" s="117"/>
      <c r="AD31" s="117"/>
      <c r="AE31" s="35"/>
      <c r="AF31" s="35"/>
    </row>
    <row r="32" spans="1:32" s="178" customFormat="1" ht="15" customHeight="1" x14ac:dyDescent="0.2">
      <c r="A32" s="35"/>
      <c r="B32" s="173"/>
      <c r="C32" s="174"/>
      <c r="D32" s="175"/>
      <c r="E32" s="173"/>
      <c r="F32" s="176"/>
      <c r="G32" s="176"/>
      <c r="H32" s="176"/>
      <c r="I32" s="177"/>
      <c r="J32" s="173"/>
      <c r="K32" s="176"/>
      <c r="L32" s="176"/>
      <c r="M32" s="176"/>
      <c r="N32" s="173"/>
      <c r="O32" s="176"/>
      <c r="P32" s="176"/>
      <c r="Q32" s="176"/>
      <c r="R32" s="173"/>
      <c r="S32" s="173"/>
      <c r="T32" s="173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35"/>
      <c r="AF32" s="35"/>
    </row>
    <row r="33" spans="1:32" s="178" customFormat="1" ht="15" customHeight="1" x14ac:dyDescent="0.2">
      <c r="A33" s="35"/>
      <c r="B33" s="173"/>
      <c r="C33" s="174"/>
      <c r="D33" s="175"/>
      <c r="E33" s="173"/>
      <c r="F33" s="176"/>
      <c r="G33" s="176"/>
      <c r="H33" s="176"/>
      <c r="I33" s="177"/>
      <c r="J33" s="173"/>
      <c r="K33" s="176"/>
      <c r="L33" s="176"/>
      <c r="M33" s="176"/>
      <c r="N33" s="173"/>
      <c r="O33" s="176"/>
      <c r="P33" s="176"/>
      <c r="Q33" s="176"/>
      <c r="R33" s="173"/>
      <c r="S33" s="173"/>
      <c r="T33" s="173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35"/>
      <c r="AF33" s="35"/>
    </row>
    <row r="34" spans="1:32" s="178" customFormat="1" ht="15" customHeight="1" x14ac:dyDescent="0.2">
      <c r="A34" s="35"/>
      <c r="B34" s="173"/>
      <c r="C34" s="174"/>
      <c r="D34" s="175"/>
      <c r="E34" s="173"/>
      <c r="F34" s="176"/>
      <c r="G34" s="176"/>
      <c r="H34" s="176"/>
      <c r="I34" s="177"/>
      <c r="J34" s="173"/>
      <c r="K34" s="176"/>
      <c r="L34" s="176"/>
      <c r="M34" s="176"/>
      <c r="N34" s="173"/>
      <c r="O34" s="176"/>
      <c r="P34" s="176"/>
      <c r="Q34" s="176"/>
      <c r="R34" s="173"/>
      <c r="S34" s="173"/>
      <c r="T34" s="173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35"/>
      <c r="AF34" s="35"/>
    </row>
    <row r="35" spans="1:32" s="178" customFormat="1" ht="15" customHeight="1" x14ac:dyDescent="0.2">
      <c r="A35" s="35"/>
      <c r="B35" s="173"/>
      <c r="C35" s="174"/>
      <c r="D35" s="175"/>
      <c r="E35" s="173"/>
      <c r="F35" s="176"/>
      <c r="G35" s="176"/>
      <c r="H35" s="176"/>
      <c r="I35" s="177"/>
      <c r="J35" s="173"/>
      <c r="K35" s="176"/>
      <c r="L35" s="176"/>
      <c r="M35" s="176"/>
      <c r="N35" s="173"/>
      <c r="O35" s="176"/>
      <c r="P35" s="176"/>
      <c r="Q35" s="176"/>
      <c r="R35" s="173"/>
      <c r="S35" s="173"/>
      <c r="T35" s="173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35"/>
      <c r="AF35" s="35"/>
    </row>
    <row r="36" spans="1:32" s="178" customFormat="1" ht="15" customHeight="1" x14ac:dyDescent="0.2">
      <c r="A36" s="35"/>
      <c r="B36" s="173"/>
      <c r="C36" s="174"/>
      <c r="D36" s="175"/>
      <c r="E36" s="173"/>
      <c r="F36" s="176"/>
      <c r="G36" s="176"/>
      <c r="H36" s="176"/>
      <c r="I36" s="177"/>
      <c r="J36" s="173"/>
      <c r="K36" s="176"/>
      <c r="L36" s="176"/>
      <c r="M36" s="176"/>
      <c r="N36" s="173"/>
      <c r="O36" s="176"/>
      <c r="P36" s="176"/>
      <c r="Q36" s="176"/>
      <c r="R36" s="173"/>
      <c r="S36" s="173"/>
      <c r="T36" s="173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35"/>
      <c r="AF36" s="35"/>
    </row>
    <row r="37" spans="1:32" s="178" customFormat="1" ht="15" customHeight="1" x14ac:dyDescent="0.2">
      <c r="A37" s="35"/>
      <c r="B37" s="173"/>
      <c r="C37" s="174"/>
      <c r="D37" s="175"/>
      <c r="E37" s="173"/>
      <c r="F37" s="176"/>
      <c r="G37" s="176"/>
      <c r="H37" s="176"/>
      <c r="I37" s="177"/>
      <c r="J37" s="173"/>
      <c r="K37" s="176"/>
      <c r="L37" s="176"/>
      <c r="M37" s="176"/>
      <c r="N37" s="173"/>
      <c r="O37" s="176"/>
      <c r="P37" s="176"/>
      <c r="Q37" s="176"/>
      <c r="R37" s="173"/>
      <c r="S37" s="173"/>
      <c r="T37" s="173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35"/>
      <c r="AF37" s="35"/>
    </row>
    <row r="38" spans="1:32" s="178" customFormat="1" ht="15" customHeight="1" x14ac:dyDescent="0.2">
      <c r="A38" s="35"/>
      <c r="B38" s="173"/>
      <c r="C38" s="174"/>
      <c r="D38" s="175"/>
      <c r="E38" s="173"/>
      <c r="F38" s="176"/>
      <c r="G38" s="176"/>
      <c r="H38" s="176"/>
      <c r="I38" s="177"/>
      <c r="J38" s="173"/>
      <c r="K38" s="176"/>
      <c r="L38" s="176"/>
      <c r="M38" s="176"/>
      <c r="N38" s="173"/>
      <c r="O38" s="176"/>
      <c r="P38" s="176"/>
      <c r="Q38" s="176"/>
      <c r="R38" s="173"/>
      <c r="S38" s="173"/>
      <c r="T38" s="173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35"/>
      <c r="AF38" s="35"/>
    </row>
    <row r="39" spans="1:32" s="178" customFormat="1" ht="15" customHeight="1" x14ac:dyDescent="0.2">
      <c r="A39" s="35"/>
      <c r="B39" s="173"/>
      <c r="C39" s="174"/>
      <c r="D39" s="175"/>
      <c r="E39" s="173"/>
      <c r="F39" s="176"/>
      <c r="G39" s="176"/>
      <c r="H39" s="176"/>
      <c r="I39" s="177"/>
      <c r="J39" s="173"/>
      <c r="K39" s="176"/>
      <c r="L39" s="176"/>
      <c r="M39" s="176"/>
      <c r="N39" s="173"/>
      <c r="O39" s="176"/>
      <c r="P39" s="176"/>
      <c r="Q39" s="176"/>
      <c r="R39" s="173"/>
      <c r="S39" s="173"/>
      <c r="T39" s="173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35"/>
      <c r="AF39" s="35"/>
    </row>
    <row r="40" spans="1:32" s="178" customFormat="1" ht="15" customHeight="1" x14ac:dyDescent="0.2">
      <c r="A40" s="35"/>
      <c r="B40" s="173"/>
      <c r="C40" s="174"/>
      <c r="D40" s="175"/>
      <c r="E40" s="173"/>
      <c r="F40" s="176"/>
      <c r="G40" s="176"/>
      <c r="H40" s="176"/>
      <c r="I40" s="177"/>
      <c r="J40" s="173"/>
      <c r="K40" s="176"/>
      <c r="L40" s="176"/>
      <c r="M40" s="176"/>
      <c r="N40" s="173"/>
      <c r="O40" s="176"/>
      <c r="P40" s="176"/>
      <c r="Q40" s="176"/>
      <c r="R40" s="173"/>
      <c r="S40" s="173"/>
      <c r="T40" s="173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35"/>
      <c r="AF40" s="35"/>
    </row>
    <row r="41" spans="1:32" s="178" customFormat="1" ht="15" customHeight="1" x14ac:dyDescent="0.2">
      <c r="A41" s="35"/>
      <c r="B41" s="173"/>
      <c r="C41" s="174"/>
      <c r="D41" s="175"/>
      <c r="E41" s="173"/>
      <c r="F41" s="176"/>
      <c r="G41" s="176"/>
      <c r="H41" s="176"/>
      <c r="I41" s="177"/>
      <c r="J41" s="173"/>
      <c r="K41" s="176"/>
      <c r="L41" s="176"/>
      <c r="M41" s="176"/>
      <c r="N41" s="173"/>
      <c r="O41" s="176"/>
      <c r="P41" s="176"/>
      <c r="Q41" s="176"/>
      <c r="R41" s="173"/>
      <c r="S41" s="173"/>
      <c r="T41" s="173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35"/>
      <c r="AF41" s="35"/>
    </row>
    <row r="42" spans="1:32" s="178" customFormat="1" ht="15" customHeight="1" x14ac:dyDescent="0.2">
      <c r="A42" s="35"/>
      <c r="B42" s="173"/>
      <c r="C42" s="174"/>
      <c r="D42" s="175"/>
      <c r="E42" s="173"/>
      <c r="F42" s="176"/>
      <c r="G42" s="176"/>
      <c r="H42" s="176"/>
      <c r="I42" s="177"/>
      <c r="J42" s="173"/>
      <c r="K42" s="176"/>
      <c r="L42" s="176"/>
      <c r="M42" s="176"/>
      <c r="N42" s="173"/>
      <c r="O42" s="176"/>
      <c r="P42" s="176"/>
      <c r="Q42" s="176"/>
      <c r="R42" s="173"/>
      <c r="S42" s="173"/>
      <c r="T42" s="173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35"/>
      <c r="AF42" s="35"/>
    </row>
    <row r="43" spans="1:32" s="178" customFormat="1" ht="15" customHeight="1" x14ac:dyDescent="0.2">
      <c r="A43" s="35"/>
      <c r="B43" s="173"/>
      <c r="C43" s="174"/>
      <c r="D43" s="175"/>
      <c r="E43" s="173"/>
      <c r="F43" s="176"/>
      <c r="G43" s="176"/>
      <c r="H43" s="176"/>
      <c r="I43" s="177"/>
      <c r="J43" s="173"/>
      <c r="K43" s="176"/>
      <c r="L43" s="176"/>
      <c r="M43" s="176"/>
      <c r="N43" s="173"/>
      <c r="O43" s="176"/>
      <c r="P43" s="176"/>
      <c r="Q43" s="176"/>
      <c r="R43" s="173"/>
      <c r="S43" s="173"/>
      <c r="T43" s="173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35"/>
      <c r="AF43" s="35"/>
    </row>
    <row r="44" spans="1:32" s="178" customFormat="1" ht="15" customHeight="1" x14ac:dyDescent="0.2">
      <c r="A44" s="35"/>
      <c r="B44" s="173"/>
      <c r="C44" s="174"/>
      <c r="D44" s="175"/>
      <c r="E44" s="173"/>
      <c r="F44" s="176"/>
      <c r="G44" s="176"/>
      <c r="H44" s="176"/>
      <c r="I44" s="177"/>
      <c r="J44" s="173"/>
      <c r="K44" s="176"/>
      <c r="L44" s="176"/>
      <c r="M44" s="176"/>
      <c r="N44" s="173"/>
      <c r="O44" s="176"/>
      <c r="P44" s="176"/>
      <c r="Q44" s="176"/>
      <c r="R44" s="173"/>
      <c r="S44" s="173"/>
      <c r="T44" s="173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35"/>
      <c r="AF44" s="35"/>
    </row>
    <row r="45" spans="1:32" s="178" customFormat="1" ht="15" customHeight="1" x14ac:dyDescent="0.2">
      <c r="A45" s="35"/>
      <c r="B45" s="173"/>
      <c r="C45" s="174"/>
      <c r="D45" s="175"/>
      <c r="E45" s="173"/>
      <c r="F45" s="176"/>
      <c r="G45" s="176"/>
      <c r="H45" s="176"/>
      <c r="I45" s="177"/>
      <c r="J45" s="173"/>
      <c r="K45" s="176"/>
      <c r="L45" s="176"/>
      <c r="M45" s="176"/>
      <c r="N45" s="173"/>
      <c r="O45" s="176"/>
      <c r="P45" s="176"/>
      <c r="Q45" s="176"/>
      <c r="R45" s="173"/>
      <c r="S45" s="173"/>
      <c r="T45" s="173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35"/>
      <c r="AF45" s="35"/>
    </row>
    <row r="46" spans="1:32" s="178" customFormat="1" ht="15" customHeight="1" x14ac:dyDescent="0.2">
      <c r="A46" s="35"/>
      <c r="B46" s="173"/>
      <c r="C46" s="174"/>
      <c r="D46" s="175"/>
      <c r="E46" s="173"/>
      <c r="F46" s="176"/>
      <c r="G46" s="176"/>
      <c r="H46" s="176"/>
      <c r="I46" s="177"/>
      <c r="J46" s="173"/>
      <c r="K46" s="176"/>
      <c r="L46" s="176"/>
      <c r="M46" s="176"/>
      <c r="N46" s="173"/>
      <c r="O46" s="176"/>
      <c r="P46" s="176"/>
      <c r="Q46" s="176"/>
      <c r="R46" s="173"/>
      <c r="S46" s="173"/>
      <c r="T46" s="173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35"/>
      <c r="AF46" s="35"/>
    </row>
    <row r="47" spans="1:32" s="178" customFormat="1" ht="15" customHeight="1" x14ac:dyDescent="0.2">
      <c r="A47" s="35"/>
      <c r="B47" s="173"/>
      <c r="C47" s="174"/>
      <c r="D47" s="175"/>
      <c r="E47" s="173"/>
      <c r="F47" s="176"/>
      <c r="G47" s="176"/>
      <c r="H47" s="176"/>
      <c r="I47" s="177"/>
      <c r="J47" s="173"/>
      <c r="K47" s="176"/>
      <c r="L47" s="176"/>
      <c r="M47" s="176"/>
      <c r="N47" s="173"/>
      <c r="O47" s="176"/>
      <c r="P47" s="176"/>
      <c r="Q47" s="176"/>
      <c r="R47" s="173"/>
      <c r="S47" s="173"/>
      <c r="T47" s="173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35"/>
      <c r="AF47" s="35"/>
    </row>
    <row r="48" spans="1:32" s="178" customFormat="1" ht="15" customHeight="1" x14ac:dyDescent="0.2">
      <c r="A48" s="35"/>
      <c r="B48" s="173"/>
      <c r="C48" s="174"/>
      <c r="D48" s="175"/>
      <c r="E48" s="173"/>
      <c r="F48" s="176"/>
      <c r="G48" s="176"/>
      <c r="H48" s="176"/>
      <c r="I48" s="177"/>
      <c r="J48" s="173"/>
      <c r="K48" s="176"/>
      <c r="L48" s="176"/>
      <c r="M48" s="176"/>
      <c r="N48" s="173"/>
      <c r="O48" s="176"/>
      <c r="P48" s="176"/>
      <c r="Q48" s="176"/>
      <c r="R48" s="173"/>
      <c r="S48" s="173"/>
      <c r="T48" s="173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35"/>
      <c r="AF48" s="35"/>
    </row>
    <row r="49" spans="1:32" s="178" customFormat="1" ht="15" customHeight="1" x14ac:dyDescent="0.2">
      <c r="A49" s="35"/>
      <c r="B49" s="173"/>
      <c r="C49" s="174"/>
      <c r="D49" s="175"/>
      <c r="E49" s="173"/>
      <c r="F49" s="176"/>
      <c r="G49" s="176"/>
      <c r="H49" s="176"/>
      <c r="I49" s="177"/>
      <c r="J49" s="173"/>
      <c r="K49" s="176"/>
      <c r="L49" s="176"/>
      <c r="M49" s="176"/>
      <c r="N49" s="173"/>
      <c r="O49" s="176"/>
      <c r="P49" s="176"/>
      <c r="Q49" s="176"/>
      <c r="R49" s="173"/>
      <c r="S49" s="173"/>
      <c r="T49" s="173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35"/>
      <c r="AF49" s="35"/>
    </row>
    <row r="50" spans="1:32" s="178" customFormat="1" ht="15" customHeight="1" x14ac:dyDescent="0.2">
      <c r="A50" s="35"/>
      <c r="B50" s="173"/>
      <c r="C50" s="174"/>
      <c r="D50" s="175"/>
      <c r="E50" s="173"/>
      <c r="F50" s="176"/>
      <c r="G50" s="176"/>
      <c r="H50" s="176"/>
      <c r="I50" s="177"/>
      <c r="J50" s="173"/>
      <c r="K50" s="176"/>
      <c r="L50" s="176"/>
      <c r="M50" s="176"/>
      <c r="N50" s="173"/>
      <c r="O50" s="176"/>
      <c r="P50" s="176"/>
      <c r="Q50" s="176"/>
      <c r="R50" s="173"/>
      <c r="S50" s="173"/>
      <c r="T50" s="173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35"/>
      <c r="AF50" s="35"/>
    </row>
    <row r="51" spans="1:32" s="178" customFormat="1" ht="15" customHeight="1" x14ac:dyDescent="0.25">
      <c r="A51" s="35"/>
      <c r="B51" s="173"/>
      <c r="C51" s="174"/>
      <c r="D51" s="175"/>
      <c r="E51" s="173"/>
      <c r="F51" s="176"/>
      <c r="G51" s="176"/>
      <c r="H51" s="176"/>
      <c r="I51" s="177"/>
      <c r="J51" s="173"/>
      <c r="K51" s="176"/>
      <c r="L51" s="176"/>
      <c r="M51" s="176"/>
      <c r="N51" s="173"/>
      <c r="O51" s="176"/>
      <c r="P51" s="176"/>
      <c r="Q51" s="176"/>
      <c r="R51" s="173"/>
      <c r="S51" s="173"/>
      <c r="T51" s="173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79"/>
      <c r="AF51" s="179"/>
    </row>
    <row r="52" spans="1:32" s="178" customFormat="1" ht="15" customHeight="1" x14ac:dyDescent="0.25">
      <c r="A52" s="35"/>
      <c r="B52" s="173"/>
      <c r="C52" s="174"/>
      <c r="D52" s="175"/>
      <c r="E52" s="173"/>
      <c r="F52" s="176"/>
      <c r="G52" s="176"/>
      <c r="H52" s="176"/>
      <c r="I52" s="177"/>
      <c r="J52" s="173"/>
      <c r="K52" s="176"/>
      <c r="L52" s="176"/>
      <c r="M52" s="176"/>
      <c r="N52" s="173"/>
      <c r="O52" s="176"/>
      <c r="P52" s="176"/>
      <c r="Q52" s="176"/>
      <c r="R52" s="173"/>
      <c r="S52" s="173"/>
      <c r="T52" s="173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79"/>
      <c r="AF52" s="179"/>
    </row>
    <row r="53" spans="1:32" s="178" customFormat="1" ht="15" customHeight="1" x14ac:dyDescent="0.25">
      <c r="A53" s="35"/>
      <c r="B53" s="173"/>
      <c r="C53" s="174"/>
      <c r="D53" s="175"/>
      <c r="E53" s="173"/>
      <c r="F53" s="176"/>
      <c r="G53" s="176"/>
      <c r="H53" s="176"/>
      <c r="I53" s="177"/>
      <c r="J53" s="173"/>
      <c r="K53" s="176"/>
      <c r="L53" s="176"/>
      <c r="M53" s="176"/>
      <c r="N53" s="173"/>
      <c r="O53" s="176"/>
      <c r="P53" s="176"/>
      <c r="Q53" s="176"/>
      <c r="R53" s="173"/>
      <c r="S53" s="173"/>
      <c r="T53" s="173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79"/>
      <c r="AF53" s="179"/>
    </row>
    <row r="54" spans="1:32" s="178" customFormat="1" ht="15" customHeight="1" x14ac:dyDescent="0.25">
      <c r="A54" s="35"/>
      <c r="B54" s="173"/>
      <c r="C54" s="174"/>
      <c r="D54" s="175"/>
      <c r="E54" s="173"/>
      <c r="F54" s="176"/>
      <c r="G54" s="176"/>
      <c r="H54" s="176"/>
      <c r="I54" s="177"/>
      <c r="J54" s="173"/>
      <c r="K54" s="176"/>
      <c r="L54" s="176"/>
      <c r="M54" s="176"/>
      <c r="N54" s="173"/>
      <c r="O54" s="176"/>
      <c r="P54" s="176"/>
      <c r="Q54" s="176"/>
      <c r="R54" s="173"/>
      <c r="S54" s="173"/>
      <c r="T54" s="173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79"/>
      <c r="AF54" s="179"/>
    </row>
    <row r="55" spans="1:32" s="178" customFormat="1" ht="15" customHeight="1" x14ac:dyDescent="0.25">
      <c r="A55" s="35"/>
      <c r="B55" s="173"/>
      <c r="C55" s="174"/>
      <c r="D55" s="175"/>
      <c r="E55" s="173"/>
      <c r="F55" s="176"/>
      <c r="G55" s="176"/>
      <c r="H55" s="176"/>
      <c r="I55" s="177"/>
      <c r="J55" s="173"/>
      <c r="K55" s="176"/>
      <c r="L55" s="176"/>
      <c r="M55" s="176"/>
      <c r="N55" s="173"/>
      <c r="O55" s="176"/>
      <c r="P55" s="176"/>
      <c r="Q55" s="176"/>
      <c r="R55" s="173"/>
      <c r="S55" s="173"/>
      <c r="T55" s="173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79"/>
      <c r="AF55" s="179"/>
    </row>
    <row r="56" spans="1:32" s="178" customFormat="1" ht="15" customHeight="1" x14ac:dyDescent="0.25">
      <c r="A56" s="35"/>
      <c r="B56" s="173"/>
      <c r="C56" s="174"/>
      <c r="D56" s="175"/>
      <c r="E56" s="173"/>
      <c r="F56" s="176"/>
      <c r="G56" s="176"/>
      <c r="H56" s="176"/>
      <c r="I56" s="177"/>
      <c r="J56" s="173"/>
      <c r="K56" s="176"/>
      <c r="L56" s="176"/>
      <c r="M56" s="176"/>
      <c r="N56" s="173"/>
      <c r="O56" s="176"/>
      <c r="P56" s="176"/>
      <c r="Q56" s="176"/>
      <c r="R56" s="173"/>
      <c r="S56" s="173"/>
      <c r="T56" s="173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79"/>
      <c r="AF56" s="179"/>
    </row>
    <row r="57" spans="1:32" s="178" customFormat="1" ht="15" customHeight="1" x14ac:dyDescent="0.25">
      <c r="A57" s="35"/>
      <c r="B57" s="173"/>
      <c r="C57" s="174"/>
      <c r="D57" s="175"/>
      <c r="E57" s="173"/>
      <c r="F57" s="176"/>
      <c r="G57" s="176"/>
      <c r="H57" s="176"/>
      <c r="I57" s="177"/>
      <c r="J57" s="173"/>
      <c r="K57" s="176"/>
      <c r="L57" s="176"/>
      <c r="M57" s="176"/>
      <c r="N57" s="173"/>
      <c r="O57" s="176"/>
      <c r="P57" s="176"/>
      <c r="Q57" s="176"/>
      <c r="R57" s="173"/>
      <c r="S57" s="173"/>
      <c r="T57" s="173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79"/>
      <c r="AF57" s="179"/>
    </row>
    <row r="58" spans="1:32" s="178" customFormat="1" ht="15" customHeight="1" x14ac:dyDescent="0.25">
      <c r="A58" s="35"/>
      <c r="B58" s="173"/>
      <c r="C58" s="174"/>
      <c r="D58" s="175"/>
      <c r="E58" s="173"/>
      <c r="F58" s="176"/>
      <c r="G58" s="176"/>
      <c r="H58" s="176"/>
      <c r="I58" s="177"/>
      <c r="J58" s="173"/>
      <c r="K58" s="176"/>
      <c r="L58" s="176"/>
      <c r="M58" s="176"/>
      <c r="N58" s="173"/>
      <c r="O58" s="176"/>
      <c r="P58" s="176"/>
      <c r="Q58" s="176"/>
      <c r="R58" s="173"/>
      <c r="S58" s="173"/>
      <c r="T58" s="173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79"/>
      <c r="AF58" s="179"/>
    </row>
    <row r="59" spans="1:32" s="178" customFormat="1" ht="15" customHeight="1" x14ac:dyDescent="0.25">
      <c r="A59" s="35"/>
      <c r="B59" s="173"/>
      <c r="C59" s="174"/>
      <c r="D59" s="175"/>
      <c r="E59" s="173"/>
      <c r="F59" s="176"/>
      <c r="G59" s="176"/>
      <c r="H59" s="176"/>
      <c r="I59" s="177"/>
      <c r="J59" s="173"/>
      <c r="K59" s="176"/>
      <c r="L59" s="176"/>
      <c r="M59" s="176"/>
      <c r="N59" s="173"/>
      <c r="O59" s="176"/>
      <c r="P59" s="176"/>
      <c r="Q59" s="176"/>
      <c r="R59" s="173"/>
      <c r="S59" s="173"/>
      <c r="T59" s="173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79"/>
      <c r="AF59" s="179"/>
    </row>
    <row r="60" spans="1:32" s="178" customFormat="1" ht="15" customHeight="1" x14ac:dyDescent="0.25">
      <c r="A60" s="35"/>
      <c r="B60" s="173"/>
      <c r="C60" s="174"/>
      <c r="D60" s="175"/>
      <c r="E60" s="173"/>
      <c r="F60" s="176"/>
      <c r="G60" s="176"/>
      <c r="H60" s="176"/>
      <c r="I60" s="177"/>
      <c r="J60" s="173"/>
      <c r="K60" s="176"/>
      <c r="L60" s="176"/>
      <c r="M60" s="176"/>
      <c r="N60" s="173"/>
      <c r="O60" s="176"/>
      <c r="P60" s="176"/>
      <c r="Q60" s="176"/>
      <c r="R60" s="173"/>
      <c r="S60" s="173"/>
      <c r="T60" s="173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79"/>
      <c r="AF60" s="179"/>
    </row>
    <row r="61" spans="1:32" s="178" customFormat="1" ht="15" customHeight="1" x14ac:dyDescent="0.25">
      <c r="A61" s="35"/>
      <c r="B61" s="173"/>
      <c r="C61" s="174"/>
      <c r="D61" s="175"/>
      <c r="E61" s="173"/>
      <c r="F61" s="176"/>
      <c r="G61" s="176"/>
      <c r="H61" s="176"/>
      <c r="I61" s="177"/>
      <c r="J61" s="173"/>
      <c r="K61" s="176"/>
      <c r="L61" s="176"/>
      <c r="M61" s="176"/>
      <c r="N61" s="173"/>
      <c r="O61" s="176"/>
      <c r="P61" s="176"/>
      <c r="Q61" s="176"/>
      <c r="R61" s="173"/>
      <c r="S61" s="173"/>
      <c r="T61" s="173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79"/>
      <c r="AF61" s="179"/>
    </row>
    <row r="62" spans="1:32" s="178" customFormat="1" ht="15" customHeight="1" x14ac:dyDescent="0.25">
      <c r="A62" s="35"/>
      <c r="B62" s="173"/>
      <c r="C62" s="174"/>
      <c r="D62" s="175"/>
      <c r="E62" s="173"/>
      <c r="F62" s="176"/>
      <c r="G62" s="176"/>
      <c r="H62" s="176"/>
      <c r="I62" s="177"/>
      <c r="J62" s="173"/>
      <c r="K62" s="176"/>
      <c r="L62" s="176"/>
      <c r="M62" s="176"/>
      <c r="N62" s="173"/>
      <c r="O62" s="176"/>
      <c r="P62" s="176"/>
      <c r="Q62" s="176"/>
      <c r="R62" s="173"/>
      <c r="S62" s="173"/>
      <c r="T62" s="173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79"/>
      <c r="AF62" s="179"/>
    </row>
    <row r="63" spans="1:32" s="178" customFormat="1" ht="15" customHeight="1" x14ac:dyDescent="0.25">
      <c r="A63" s="35"/>
      <c r="B63" s="173"/>
      <c r="C63" s="174"/>
      <c r="D63" s="175"/>
      <c r="E63" s="173"/>
      <c r="F63" s="176"/>
      <c r="G63" s="176"/>
      <c r="H63" s="176"/>
      <c r="I63" s="177"/>
      <c r="J63" s="173"/>
      <c r="K63" s="176"/>
      <c r="L63" s="176"/>
      <c r="M63" s="176"/>
      <c r="N63" s="173"/>
      <c r="O63" s="176"/>
      <c r="P63" s="176"/>
      <c r="Q63" s="176"/>
      <c r="R63" s="173"/>
      <c r="S63" s="173"/>
      <c r="T63" s="173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79"/>
      <c r="AF63" s="179"/>
    </row>
    <row r="64" spans="1:32" s="178" customFormat="1" ht="15" customHeight="1" x14ac:dyDescent="0.25">
      <c r="A64" s="35"/>
      <c r="B64" s="173"/>
      <c r="C64" s="174"/>
      <c r="D64" s="175"/>
      <c r="E64" s="173"/>
      <c r="F64" s="176"/>
      <c r="G64" s="176"/>
      <c r="H64" s="176"/>
      <c r="I64" s="177"/>
      <c r="J64" s="173"/>
      <c r="K64" s="176"/>
      <c r="L64" s="176"/>
      <c r="M64" s="176"/>
      <c r="N64" s="173"/>
      <c r="O64" s="176"/>
      <c r="P64" s="176"/>
      <c r="Q64" s="176"/>
      <c r="R64" s="173"/>
      <c r="S64" s="173"/>
      <c r="T64" s="173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79"/>
      <c r="AF64" s="179"/>
    </row>
    <row r="65" spans="1:32" s="178" customFormat="1" ht="15" customHeight="1" x14ac:dyDescent="0.25">
      <c r="A65" s="35"/>
      <c r="B65" s="173"/>
      <c r="C65" s="174"/>
      <c r="D65" s="175"/>
      <c r="E65" s="173"/>
      <c r="F65" s="176"/>
      <c r="G65" s="176"/>
      <c r="H65" s="176"/>
      <c r="I65" s="177"/>
      <c r="J65" s="173"/>
      <c r="K65" s="176"/>
      <c r="L65" s="176"/>
      <c r="M65" s="176"/>
      <c r="N65" s="173"/>
      <c r="O65" s="176"/>
      <c r="P65" s="176"/>
      <c r="Q65" s="176"/>
      <c r="R65" s="173"/>
      <c r="S65" s="173"/>
      <c r="T65" s="173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79"/>
      <c r="AF65" s="179"/>
    </row>
    <row r="66" spans="1:32" s="178" customFormat="1" ht="15" customHeight="1" x14ac:dyDescent="0.25">
      <c r="A66" s="35"/>
      <c r="B66" s="173"/>
      <c r="C66" s="174"/>
      <c r="D66" s="175"/>
      <c r="E66" s="173"/>
      <c r="F66" s="176"/>
      <c r="G66" s="176"/>
      <c r="H66" s="176"/>
      <c r="I66" s="177"/>
      <c r="J66" s="173"/>
      <c r="K66" s="176"/>
      <c r="L66" s="176"/>
      <c r="M66" s="176"/>
      <c r="N66" s="173"/>
      <c r="O66" s="176"/>
      <c r="P66" s="176"/>
      <c r="Q66" s="176"/>
      <c r="R66" s="173"/>
      <c r="S66" s="173"/>
      <c r="T66" s="173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79"/>
      <c r="AF66" s="179"/>
    </row>
    <row r="67" spans="1:32" s="178" customFormat="1" ht="15" customHeight="1" x14ac:dyDescent="0.25">
      <c r="A67" s="35"/>
      <c r="B67" s="173"/>
      <c r="C67" s="174"/>
      <c r="D67" s="175"/>
      <c r="E67" s="173"/>
      <c r="F67" s="176"/>
      <c r="G67" s="176"/>
      <c r="H67" s="176"/>
      <c r="I67" s="177"/>
      <c r="J67" s="173"/>
      <c r="K67" s="176"/>
      <c r="L67" s="176"/>
      <c r="M67" s="176"/>
      <c r="N67" s="173"/>
      <c r="O67" s="176"/>
      <c r="P67" s="176"/>
      <c r="Q67" s="176"/>
      <c r="R67" s="173"/>
      <c r="S67" s="173"/>
      <c r="T67" s="173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79"/>
      <c r="AF67" s="179"/>
    </row>
    <row r="68" spans="1:32" s="178" customFormat="1" ht="15" customHeight="1" x14ac:dyDescent="0.25">
      <c r="A68" s="35"/>
      <c r="B68" s="173"/>
      <c r="C68" s="174"/>
      <c r="D68" s="175"/>
      <c r="E68" s="173"/>
      <c r="F68" s="176"/>
      <c r="G68" s="176"/>
      <c r="H68" s="176"/>
      <c r="I68" s="177"/>
      <c r="J68" s="173"/>
      <c r="K68" s="176"/>
      <c r="L68" s="176"/>
      <c r="M68" s="176"/>
      <c r="N68" s="173"/>
      <c r="O68" s="176"/>
      <c r="P68" s="176"/>
      <c r="Q68" s="176"/>
      <c r="R68" s="173"/>
      <c r="S68" s="173"/>
      <c r="T68" s="173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79"/>
      <c r="AF68" s="179"/>
    </row>
    <row r="69" spans="1:32" s="178" customFormat="1" ht="15" customHeight="1" x14ac:dyDescent="0.25">
      <c r="A69" s="35"/>
      <c r="B69" s="173"/>
      <c r="C69" s="174"/>
      <c r="D69" s="175"/>
      <c r="E69" s="173"/>
      <c r="F69" s="176"/>
      <c r="G69" s="176"/>
      <c r="H69" s="176"/>
      <c r="I69" s="177"/>
      <c r="J69" s="173"/>
      <c r="K69" s="176"/>
      <c r="L69" s="176"/>
      <c r="M69" s="176"/>
      <c r="N69" s="173"/>
      <c r="O69" s="176"/>
      <c r="P69" s="176"/>
      <c r="Q69" s="176"/>
      <c r="R69" s="173"/>
      <c r="S69" s="173"/>
      <c r="T69" s="173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79"/>
      <c r="AF69" s="179"/>
    </row>
    <row r="70" spans="1:32" s="178" customFormat="1" ht="15" customHeight="1" x14ac:dyDescent="0.25">
      <c r="A70" s="35"/>
      <c r="B70" s="173"/>
      <c r="C70" s="174"/>
      <c r="D70" s="175"/>
      <c r="E70" s="173"/>
      <c r="F70" s="176"/>
      <c r="G70" s="176"/>
      <c r="H70" s="176"/>
      <c r="I70" s="177"/>
      <c r="J70" s="173"/>
      <c r="K70" s="176"/>
      <c r="L70" s="176"/>
      <c r="M70" s="176"/>
      <c r="N70" s="173"/>
      <c r="O70" s="176"/>
      <c r="P70" s="176"/>
      <c r="Q70" s="176"/>
      <c r="R70" s="173"/>
      <c r="S70" s="173"/>
      <c r="T70" s="173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79"/>
      <c r="AF70" s="179"/>
    </row>
    <row r="71" spans="1:32" s="178" customFormat="1" ht="15" customHeight="1" x14ac:dyDescent="0.25">
      <c r="A71" s="35"/>
      <c r="B71" s="173"/>
      <c r="C71" s="174"/>
      <c r="D71" s="175"/>
      <c r="E71" s="173"/>
      <c r="F71" s="176"/>
      <c r="G71" s="176"/>
      <c r="H71" s="176"/>
      <c r="I71" s="177"/>
      <c r="J71" s="173"/>
      <c r="K71" s="176"/>
      <c r="L71" s="176"/>
      <c r="M71" s="176"/>
      <c r="N71" s="173"/>
      <c r="O71" s="176"/>
      <c r="P71" s="176"/>
      <c r="Q71" s="176"/>
      <c r="R71" s="173"/>
      <c r="S71" s="173"/>
      <c r="T71" s="173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79"/>
      <c r="AF71" s="179"/>
    </row>
    <row r="72" spans="1:32" s="178" customFormat="1" ht="15" customHeight="1" x14ac:dyDescent="0.25">
      <c r="A72" s="35"/>
      <c r="B72" s="173"/>
      <c r="C72" s="174"/>
      <c r="D72" s="175"/>
      <c r="E72" s="173"/>
      <c r="F72" s="176"/>
      <c r="G72" s="176"/>
      <c r="H72" s="176"/>
      <c r="I72" s="177"/>
      <c r="J72" s="173"/>
      <c r="K72" s="176"/>
      <c r="L72" s="176"/>
      <c r="M72" s="176"/>
      <c r="N72" s="173"/>
      <c r="O72" s="176"/>
      <c r="P72" s="176"/>
      <c r="Q72" s="176"/>
      <c r="R72" s="173"/>
      <c r="S72" s="173"/>
      <c r="T72" s="173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79"/>
      <c r="AF72" s="179"/>
    </row>
    <row r="73" spans="1:32" s="178" customFormat="1" ht="15" customHeight="1" x14ac:dyDescent="0.25">
      <c r="A73" s="35"/>
      <c r="B73" s="173"/>
      <c r="C73" s="174"/>
      <c r="D73" s="175"/>
      <c r="E73" s="173"/>
      <c r="F73" s="176"/>
      <c r="G73" s="176"/>
      <c r="H73" s="176"/>
      <c r="I73" s="177"/>
      <c r="J73" s="173"/>
      <c r="K73" s="176"/>
      <c r="L73" s="176"/>
      <c r="M73" s="176"/>
      <c r="N73" s="173"/>
      <c r="O73" s="176"/>
      <c r="P73" s="176"/>
      <c r="Q73" s="176"/>
      <c r="R73" s="173"/>
      <c r="S73" s="173"/>
      <c r="T73" s="173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79"/>
      <c r="AF73" s="179"/>
    </row>
    <row r="74" spans="1:32" s="178" customFormat="1" ht="15" customHeight="1" x14ac:dyDescent="0.25">
      <c r="A74" s="35"/>
      <c r="B74" s="173"/>
      <c r="C74" s="174"/>
      <c r="D74" s="175"/>
      <c r="E74" s="173"/>
      <c r="F74" s="176"/>
      <c r="G74" s="176"/>
      <c r="H74" s="176"/>
      <c r="I74" s="177"/>
      <c r="J74" s="173"/>
      <c r="K74" s="176"/>
      <c r="L74" s="176"/>
      <c r="M74" s="176"/>
      <c r="N74" s="173"/>
      <c r="O74" s="176"/>
      <c r="P74" s="176"/>
      <c r="Q74" s="176"/>
      <c r="R74" s="173"/>
      <c r="S74" s="173"/>
      <c r="T74" s="173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79"/>
      <c r="AF74" s="179"/>
    </row>
    <row r="75" spans="1:32" s="178" customFormat="1" ht="15" customHeight="1" x14ac:dyDescent="0.25">
      <c r="A75" s="35"/>
      <c r="B75" s="173"/>
      <c r="C75" s="174"/>
      <c r="D75" s="175"/>
      <c r="E75" s="173"/>
      <c r="F75" s="176"/>
      <c r="G75" s="176"/>
      <c r="H75" s="176"/>
      <c r="I75" s="177"/>
      <c r="J75" s="173"/>
      <c r="K75" s="176"/>
      <c r="L75" s="176"/>
      <c r="M75" s="176"/>
      <c r="N75" s="173"/>
      <c r="O75" s="176"/>
      <c r="P75" s="176"/>
      <c r="Q75" s="176"/>
      <c r="R75" s="173"/>
      <c r="S75" s="173"/>
      <c r="T75" s="173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79"/>
      <c r="AF75" s="179"/>
    </row>
    <row r="76" spans="1:32" s="178" customFormat="1" ht="15" customHeight="1" x14ac:dyDescent="0.25">
      <c r="A76" s="35"/>
      <c r="B76" s="173"/>
      <c r="C76" s="174"/>
      <c r="D76" s="175"/>
      <c r="E76" s="173"/>
      <c r="F76" s="176"/>
      <c r="G76" s="176"/>
      <c r="H76" s="176"/>
      <c r="I76" s="177"/>
      <c r="J76" s="173"/>
      <c r="K76" s="176"/>
      <c r="L76" s="176"/>
      <c r="M76" s="176"/>
      <c r="N76" s="173"/>
      <c r="O76" s="176"/>
      <c r="P76" s="176"/>
      <c r="Q76" s="176"/>
      <c r="R76" s="173"/>
      <c r="S76" s="173"/>
      <c r="T76" s="173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79"/>
      <c r="AF76" s="179"/>
    </row>
    <row r="77" spans="1:32" s="178" customFormat="1" ht="15" customHeight="1" x14ac:dyDescent="0.25">
      <c r="A77" s="35"/>
      <c r="B77" s="173"/>
      <c r="C77" s="174"/>
      <c r="D77" s="175"/>
      <c r="E77" s="173"/>
      <c r="F77" s="176"/>
      <c r="G77" s="176"/>
      <c r="H77" s="176"/>
      <c r="I77" s="177"/>
      <c r="J77" s="173"/>
      <c r="K77" s="176"/>
      <c r="L77" s="176"/>
      <c r="M77" s="176"/>
      <c r="N77" s="173"/>
      <c r="O77" s="176"/>
      <c r="P77" s="176"/>
      <c r="Q77" s="176"/>
      <c r="R77" s="173"/>
      <c r="S77" s="173"/>
      <c r="T77" s="173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79"/>
      <c r="AF77" s="179"/>
    </row>
    <row r="78" spans="1:32" s="178" customFormat="1" ht="15" customHeight="1" x14ac:dyDescent="0.25">
      <c r="A78" s="35"/>
      <c r="B78" s="173"/>
      <c r="C78" s="174"/>
      <c r="D78" s="175"/>
      <c r="E78" s="173"/>
      <c r="F78" s="176"/>
      <c r="G78" s="176"/>
      <c r="H78" s="176"/>
      <c r="I78" s="177"/>
      <c r="J78" s="173"/>
      <c r="K78" s="176"/>
      <c r="L78" s="176"/>
      <c r="M78" s="176"/>
      <c r="N78" s="173"/>
      <c r="O78" s="176"/>
      <c r="P78" s="176"/>
      <c r="Q78" s="176"/>
      <c r="R78" s="173"/>
      <c r="S78" s="173"/>
      <c r="T78" s="173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79"/>
      <c r="AF78" s="179"/>
    </row>
    <row r="79" spans="1:32" s="178" customFormat="1" ht="15" customHeight="1" x14ac:dyDescent="0.25">
      <c r="A79" s="35"/>
      <c r="B79" s="173"/>
      <c r="C79" s="174"/>
      <c r="D79" s="175"/>
      <c r="E79" s="173"/>
      <c r="F79" s="176"/>
      <c r="G79" s="176"/>
      <c r="H79" s="176"/>
      <c r="I79" s="177"/>
      <c r="J79" s="173"/>
      <c r="K79" s="176"/>
      <c r="L79" s="176"/>
      <c r="M79" s="176"/>
      <c r="N79" s="173"/>
      <c r="O79" s="176"/>
      <c r="P79" s="176"/>
      <c r="Q79" s="176"/>
      <c r="R79" s="173"/>
      <c r="S79" s="173"/>
      <c r="T79" s="173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79"/>
      <c r="AF79" s="179"/>
    </row>
    <row r="80" spans="1:32" s="178" customFormat="1" ht="15" customHeight="1" x14ac:dyDescent="0.25">
      <c r="A80" s="35"/>
      <c r="B80" s="173"/>
      <c r="C80" s="174"/>
      <c r="D80" s="175"/>
      <c r="E80" s="173"/>
      <c r="F80" s="176"/>
      <c r="G80" s="176"/>
      <c r="H80" s="176"/>
      <c r="I80" s="177"/>
      <c r="J80" s="173"/>
      <c r="K80" s="176"/>
      <c r="L80" s="176"/>
      <c r="M80" s="176"/>
      <c r="N80" s="173"/>
      <c r="O80" s="176"/>
      <c r="P80" s="176"/>
      <c r="Q80" s="176"/>
      <c r="R80" s="173"/>
      <c r="S80" s="173"/>
      <c r="T80" s="173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79"/>
      <c r="AF80" s="179"/>
    </row>
    <row r="81" spans="1:32" s="178" customFormat="1" ht="15" customHeight="1" x14ac:dyDescent="0.25">
      <c r="A81" s="35"/>
      <c r="B81" s="173"/>
      <c r="C81" s="174"/>
      <c r="D81" s="175"/>
      <c r="E81" s="173"/>
      <c r="F81" s="176"/>
      <c r="G81" s="176"/>
      <c r="H81" s="176"/>
      <c r="I81" s="177"/>
      <c r="J81" s="173"/>
      <c r="K81" s="176"/>
      <c r="L81" s="176"/>
      <c r="M81" s="176"/>
      <c r="N81" s="173"/>
      <c r="O81" s="176"/>
      <c r="P81" s="176"/>
      <c r="Q81" s="176"/>
      <c r="R81" s="173"/>
      <c r="S81" s="173"/>
      <c r="T81" s="173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79"/>
      <c r="AF81" s="179"/>
    </row>
    <row r="82" spans="1:32" s="178" customFormat="1" ht="15" customHeight="1" x14ac:dyDescent="0.25">
      <c r="A82" s="35"/>
      <c r="B82" s="173"/>
      <c r="C82" s="174"/>
      <c r="D82" s="175"/>
      <c r="E82" s="173"/>
      <c r="F82" s="176"/>
      <c r="G82" s="176"/>
      <c r="H82" s="176"/>
      <c r="I82" s="177"/>
      <c r="J82" s="173"/>
      <c r="K82" s="176"/>
      <c r="L82" s="176"/>
      <c r="M82" s="176"/>
      <c r="N82" s="173"/>
      <c r="O82" s="176"/>
      <c r="P82" s="176"/>
      <c r="Q82" s="176"/>
      <c r="R82" s="173"/>
      <c r="S82" s="173"/>
      <c r="T82" s="173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79"/>
      <c r="AF82" s="179"/>
    </row>
    <row r="83" spans="1:32" s="178" customFormat="1" ht="15" customHeight="1" x14ac:dyDescent="0.25">
      <c r="A83" s="35"/>
      <c r="B83" s="173"/>
      <c r="C83" s="174"/>
      <c r="D83" s="175"/>
      <c r="E83" s="173"/>
      <c r="F83" s="176"/>
      <c r="G83" s="176"/>
      <c r="H83" s="176"/>
      <c r="I83" s="177"/>
      <c r="J83" s="173"/>
      <c r="K83" s="176"/>
      <c r="L83" s="176"/>
      <c r="M83" s="176"/>
      <c r="N83" s="173"/>
      <c r="O83" s="176"/>
      <c r="P83" s="176"/>
      <c r="Q83" s="176"/>
      <c r="R83" s="173"/>
      <c r="S83" s="173"/>
      <c r="T83" s="173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79"/>
      <c r="AF83" s="179"/>
    </row>
    <row r="84" spans="1:32" s="178" customFormat="1" ht="15" customHeight="1" x14ac:dyDescent="0.25">
      <c r="A84" s="35"/>
      <c r="B84" s="173"/>
      <c r="C84" s="174"/>
      <c r="D84" s="175"/>
      <c r="E84" s="173"/>
      <c r="F84" s="176"/>
      <c r="G84" s="176"/>
      <c r="H84" s="176"/>
      <c r="I84" s="177"/>
      <c r="J84" s="173"/>
      <c r="K84" s="176"/>
      <c r="L84" s="176"/>
      <c r="M84" s="176"/>
      <c r="N84" s="173"/>
      <c r="O84" s="176"/>
      <c r="P84" s="176"/>
      <c r="Q84" s="176"/>
      <c r="R84" s="173"/>
      <c r="S84" s="173"/>
      <c r="T84" s="173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79"/>
      <c r="AF84" s="179"/>
    </row>
    <row r="85" spans="1:32" s="178" customFormat="1" ht="15" customHeight="1" x14ac:dyDescent="0.25">
      <c r="A85" s="35"/>
      <c r="B85" s="173"/>
      <c r="C85" s="174"/>
      <c r="D85" s="175"/>
      <c r="E85" s="173"/>
      <c r="F85" s="176"/>
      <c r="G85" s="176"/>
      <c r="H85" s="176"/>
      <c r="I85" s="177"/>
      <c r="J85" s="173"/>
      <c r="K85" s="176"/>
      <c r="L85" s="176"/>
      <c r="M85" s="176"/>
      <c r="N85" s="173"/>
      <c r="O85" s="176"/>
      <c r="P85" s="176"/>
      <c r="Q85" s="176"/>
      <c r="R85" s="173"/>
      <c r="S85" s="173"/>
      <c r="T85" s="173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79"/>
      <c r="AF85" s="179"/>
    </row>
    <row r="86" spans="1:32" s="178" customFormat="1" ht="15" customHeight="1" x14ac:dyDescent="0.25">
      <c r="A86" s="35"/>
      <c r="B86" s="173"/>
      <c r="C86" s="174"/>
      <c r="D86" s="175"/>
      <c r="E86" s="173"/>
      <c r="F86" s="176"/>
      <c r="G86" s="176"/>
      <c r="H86" s="176"/>
      <c r="I86" s="177"/>
      <c r="J86" s="173"/>
      <c r="K86" s="176"/>
      <c r="L86" s="176"/>
      <c r="M86" s="176"/>
      <c r="N86" s="173"/>
      <c r="O86" s="176"/>
      <c r="P86" s="176"/>
      <c r="Q86" s="176"/>
      <c r="R86" s="173"/>
      <c r="S86" s="173"/>
      <c r="T86" s="173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79"/>
      <c r="AF86" s="179"/>
    </row>
    <row r="87" spans="1:32" s="178" customFormat="1" ht="15" customHeight="1" x14ac:dyDescent="0.25">
      <c r="A87" s="35"/>
      <c r="B87" s="173"/>
      <c r="C87" s="174"/>
      <c r="D87" s="175"/>
      <c r="E87" s="173"/>
      <c r="F87" s="176"/>
      <c r="G87" s="176"/>
      <c r="H87" s="176"/>
      <c r="I87" s="177"/>
      <c r="J87" s="173"/>
      <c r="K87" s="176"/>
      <c r="L87" s="176"/>
      <c r="M87" s="176"/>
      <c r="N87" s="173"/>
      <c r="O87" s="176"/>
      <c r="P87" s="176"/>
      <c r="Q87" s="176"/>
      <c r="R87" s="173"/>
      <c r="S87" s="173"/>
      <c r="T87" s="173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79"/>
      <c r="AF87" s="179"/>
    </row>
    <row r="88" spans="1:32" s="178" customFormat="1" ht="15" customHeight="1" x14ac:dyDescent="0.25">
      <c r="A88" s="35"/>
      <c r="B88" s="173"/>
      <c r="C88" s="174"/>
      <c r="D88" s="175"/>
      <c r="E88" s="173"/>
      <c r="F88" s="176"/>
      <c r="G88" s="176"/>
      <c r="H88" s="176"/>
      <c r="I88" s="177"/>
      <c r="J88" s="173"/>
      <c r="K88" s="176"/>
      <c r="L88" s="176"/>
      <c r="M88" s="176"/>
      <c r="N88" s="173"/>
      <c r="O88" s="176"/>
      <c r="P88" s="176"/>
      <c r="Q88" s="176"/>
      <c r="R88" s="173"/>
      <c r="S88" s="173"/>
      <c r="T88" s="173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79"/>
      <c r="AF88" s="179"/>
    </row>
    <row r="89" spans="1:32" s="178" customFormat="1" ht="15" customHeight="1" x14ac:dyDescent="0.25">
      <c r="A89" s="35"/>
      <c r="B89" s="173"/>
      <c r="C89" s="174"/>
      <c r="D89" s="175"/>
      <c r="E89" s="173"/>
      <c r="F89" s="176"/>
      <c r="G89" s="176"/>
      <c r="H89" s="176"/>
      <c r="I89" s="177"/>
      <c r="J89" s="173"/>
      <c r="K89" s="176"/>
      <c r="L89" s="176"/>
      <c r="M89" s="176"/>
      <c r="N89" s="173"/>
      <c r="O89" s="176"/>
      <c r="P89" s="176"/>
      <c r="Q89" s="176"/>
      <c r="R89" s="173"/>
      <c r="S89" s="173"/>
      <c r="T89" s="173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79"/>
      <c r="AF89" s="179"/>
    </row>
    <row r="90" spans="1:32" s="178" customFormat="1" ht="15" customHeight="1" x14ac:dyDescent="0.25">
      <c r="A90" s="35"/>
      <c r="B90" s="173"/>
      <c r="C90" s="174"/>
      <c r="D90" s="175"/>
      <c r="E90" s="173"/>
      <c r="F90" s="176"/>
      <c r="G90" s="176"/>
      <c r="H90" s="176"/>
      <c r="I90" s="177"/>
      <c r="J90" s="173"/>
      <c r="K90" s="176"/>
      <c r="L90" s="176"/>
      <c r="M90" s="176"/>
      <c r="N90" s="173"/>
      <c r="O90" s="176"/>
      <c r="P90" s="176"/>
      <c r="Q90" s="176"/>
      <c r="R90" s="173"/>
      <c r="S90" s="173"/>
      <c r="T90" s="173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79"/>
      <c r="AF90" s="179"/>
    </row>
    <row r="91" spans="1:32" s="178" customFormat="1" ht="15" customHeight="1" x14ac:dyDescent="0.25">
      <c r="A91" s="35"/>
      <c r="B91" s="173"/>
      <c r="C91" s="174"/>
      <c r="D91" s="175"/>
      <c r="E91" s="173"/>
      <c r="F91" s="176"/>
      <c r="G91" s="176"/>
      <c r="H91" s="176"/>
      <c r="I91" s="177"/>
      <c r="J91" s="173"/>
      <c r="K91" s="176"/>
      <c r="L91" s="176"/>
      <c r="M91" s="176"/>
      <c r="N91" s="173"/>
      <c r="O91" s="176"/>
      <c r="P91" s="176"/>
      <c r="Q91" s="176"/>
      <c r="R91" s="173"/>
      <c r="S91" s="173"/>
      <c r="T91" s="173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79"/>
      <c r="AF91" s="179"/>
    </row>
    <row r="92" spans="1:32" s="178" customFormat="1" ht="15" customHeight="1" x14ac:dyDescent="0.25">
      <c r="A92" s="35"/>
      <c r="B92" s="173"/>
      <c r="C92" s="174"/>
      <c r="D92" s="175"/>
      <c r="E92" s="173"/>
      <c r="F92" s="176"/>
      <c r="G92" s="176"/>
      <c r="H92" s="176"/>
      <c r="I92" s="177"/>
      <c r="J92" s="173"/>
      <c r="K92" s="176"/>
      <c r="L92" s="176"/>
      <c r="M92" s="176"/>
      <c r="N92" s="173"/>
      <c r="O92" s="176"/>
      <c r="P92" s="176"/>
      <c r="Q92" s="176"/>
      <c r="R92" s="173"/>
      <c r="S92" s="173"/>
      <c r="T92" s="173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79"/>
      <c r="AF92" s="179"/>
    </row>
    <row r="93" spans="1:32" s="178" customFormat="1" ht="15" customHeight="1" x14ac:dyDescent="0.25">
      <c r="A93" s="35"/>
      <c r="B93" s="173"/>
      <c r="C93" s="174"/>
      <c r="D93" s="175"/>
      <c r="E93" s="173"/>
      <c r="F93" s="176"/>
      <c r="G93" s="176"/>
      <c r="H93" s="176"/>
      <c r="I93" s="177"/>
      <c r="J93" s="173"/>
      <c r="K93" s="176"/>
      <c r="L93" s="176"/>
      <c r="M93" s="176"/>
      <c r="N93" s="173"/>
      <c r="O93" s="176"/>
      <c r="P93" s="176"/>
      <c r="Q93" s="176"/>
      <c r="R93" s="173"/>
      <c r="S93" s="173"/>
      <c r="T93" s="173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79"/>
      <c r="AF93" s="179"/>
    </row>
    <row r="94" spans="1:32" s="178" customFormat="1" ht="15" customHeight="1" x14ac:dyDescent="0.25">
      <c r="A94" s="35"/>
      <c r="B94" s="173"/>
      <c r="C94" s="174"/>
      <c r="D94" s="175"/>
      <c r="E94" s="173"/>
      <c r="F94" s="176"/>
      <c r="G94" s="176"/>
      <c r="H94" s="176"/>
      <c r="I94" s="177"/>
      <c r="J94" s="173"/>
      <c r="K94" s="176"/>
      <c r="L94" s="176"/>
      <c r="M94" s="176"/>
      <c r="N94" s="173"/>
      <c r="O94" s="176"/>
      <c r="P94" s="176"/>
      <c r="Q94" s="176"/>
      <c r="R94" s="173"/>
      <c r="S94" s="173"/>
      <c r="T94" s="173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79"/>
      <c r="AF94" s="179"/>
    </row>
    <row r="95" spans="1:32" s="178" customFormat="1" ht="15" customHeight="1" x14ac:dyDescent="0.25">
      <c r="A95" s="35"/>
      <c r="B95" s="173"/>
      <c r="C95" s="174"/>
      <c r="D95" s="175"/>
      <c r="E95" s="173"/>
      <c r="F95" s="176"/>
      <c r="G95" s="176"/>
      <c r="H95" s="176"/>
      <c r="I95" s="177"/>
      <c r="J95" s="173"/>
      <c r="K95" s="176"/>
      <c r="L95" s="176"/>
      <c r="M95" s="176"/>
      <c r="N95" s="173"/>
      <c r="O95" s="176"/>
      <c r="P95" s="176"/>
      <c r="Q95" s="176"/>
      <c r="R95" s="173"/>
      <c r="S95" s="173"/>
      <c r="T95" s="173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79"/>
      <c r="AF95" s="179"/>
    </row>
    <row r="96" spans="1:32" s="178" customFormat="1" ht="15" customHeight="1" x14ac:dyDescent="0.25">
      <c r="A96" s="35"/>
      <c r="B96" s="173"/>
      <c r="C96" s="174"/>
      <c r="D96" s="175"/>
      <c r="E96" s="173"/>
      <c r="F96" s="176"/>
      <c r="G96" s="176"/>
      <c r="H96" s="176"/>
      <c r="I96" s="177"/>
      <c r="J96" s="173"/>
      <c r="K96" s="176"/>
      <c r="L96" s="176"/>
      <c r="M96" s="176"/>
      <c r="N96" s="173"/>
      <c r="O96" s="176"/>
      <c r="P96" s="176"/>
      <c r="Q96" s="176"/>
      <c r="R96" s="173"/>
      <c r="S96" s="173"/>
      <c r="T96" s="173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79"/>
      <c r="AF96" s="179"/>
    </row>
    <row r="97" spans="1:32" s="178" customFormat="1" ht="15" customHeight="1" x14ac:dyDescent="0.25">
      <c r="A97" s="35"/>
      <c r="B97" s="173"/>
      <c r="C97" s="174"/>
      <c r="D97" s="175"/>
      <c r="E97" s="173"/>
      <c r="F97" s="176"/>
      <c r="G97" s="176"/>
      <c r="H97" s="176"/>
      <c r="I97" s="177"/>
      <c r="J97" s="173"/>
      <c r="K97" s="176"/>
      <c r="L97" s="176"/>
      <c r="M97" s="176"/>
      <c r="N97" s="173"/>
      <c r="O97" s="176"/>
      <c r="P97" s="176"/>
      <c r="Q97" s="176"/>
      <c r="R97" s="173"/>
      <c r="S97" s="173"/>
      <c r="T97" s="173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79"/>
      <c r="AF97" s="179"/>
    </row>
    <row r="98" spans="1:32" s="178" customFormat="1" ht="15" customHeight="1" x14ac:dyDescent="0.25">
      <c r="A98" s="35"/>
      <c r="B98" s="173"/>
      <c r="C98" s="174"/>
      <c r="D98" s="175"/>
      <c r="E98" s="173"/>
      <c r="F98" s="176"/>
      <c r="G98" s="176"/>
      <c r="H98" s="176"/>
      <c r="I98" s="177"/>
      <c r="J98" s="173"/>
      <c r="K98" s="176"/>
      <c r="L98" s="176"/>
      <c r="M98" s="176"/>
      <c r="N98" s="173"/>
      <c r="O98" s="176"/>
      <c r="P98" s="176"/>
      <c r="Q98" s="176"/>
      <c r="R98" s="173"/>
      <c r="S98" s="173"/>
      <c r="T98" s="173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79"/>
      <c r="AF98" s="179"/>
    </row>
    <row r="99" spans="1:32" s="178" customFormat="1" ht="15" customHeight="1" x14ac:dyDescent="0.25">
      <c r="A99" s="35"/>
      <c r="B99" s="173"/>
      <c r="C99" s="174"/>
      <c r="D99" s="175"/>
      <c r="E99" s="173"/>
      <c r="F99" s="176"/>
      <c r="G99" s="176"/>
      <c r="H99" s="176"/>
      <c r="I99" s="177"/>
      <c r="J99" s="173"/>
      <c r="K99" s="176"/>
      <c r="L99" s="176"/>
      <c r="M99" s="176"/>
      <c r="N99" s="173"/>
      <c r="O99" s="176"/>
      <c r="P99" s="176"/>
      <c r="Q99" s="176"/>
      <c r="R99" s="173"/>
      <c r="S99" s="173"/>
      <c r="T99" s="173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79"/>
      <c r="AF99" s="179"/>
    </row>
    <row r="100" spans="1:32" s="178" customFormat="1" ht="15" customHeight="1" x14ac:dyDescent="0.25">
      <c r="A100" s="35"/>
      <c r="B100" s="173"/>
      <c r="C100" s="174"/>
      <c r="D100" s="175"/>
      <c r="E100" s="173"/>
      <c r="F100" s="176"/>
      <c r="G100" s="176"/>
      <c r="H100" s="176"/>
      <c r="I100" s="177"/>
      <c r="J100" s="173"/>
      <c r="K100" s="176"/>
      <c r="L100" s="176"/>
      <c r="M100" s="176"/>
      <c r="N100" s="173"/>
      <c r="O100" s="176"/>
      <c r="P100" s="176"/>
      <c r="Q100" s="176"/>
      <c r="R100" s="173"/>
      <c r="S100" s="173"/>
      <c r="T100" s="173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79"/>
      <c r="AF100" s="179"/>
    </row>
    <row r="101" spans="1:32" ht="15" customHeight="1" x14ac:dyDescent="0.25"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</row>
    <row r="102" spans="1:32" ht="15" customHeight="1" x14ac:dyDescent="0.25"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</row>
    <row r="103" spans="1:32" ht="15" customHeight="1" x14ac:dyDescent="0.25"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</row>
    <row r="104" spans="1:32" ht="15" customHeight="1" x14ac:dyDescent="0.25"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</row>
    <row r="105" spans="1:32" ht="15" customHeight="1" x14ac:dyDescent="0.25"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</row>
    <row r="106" spans="1:32" ht="15" customHeight="1" x14ac:dyDescent="0.25"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</row>
    <row r="107" spans="1:32" ht="15" customHeight="1" x14ac:dyDescent="0.25"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</row>
    <row r="108" spans="1:32" ht="15" customHeight="1" x14ac:dyDescent="0.25"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</row>
    <row r="109" spans="1:32" ht="15" customHeight="1" x14ac:dyDescent="0.25"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</row>
    <row r="110" spans="1:32" ht="15" customHeight="1" x14ac:dyDescent="0.25"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</row>
    <row r="111" spans="1:32" ht="15" customHeight="1" x14ac:dyDescent="0.25"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</row>
    <row r="112" spans="1:32" ht="15" customHeight="1" x14ac:dyDescent="0.25"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</row>
    <row r="113" spans="21:30" s="118" customFormat="1" ht="15" customHeight="1" x14ac:dyDescent="0.2"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</row>
    <row r="114" spans="21:30" s="118" customFormat="1" ht="15" customHeight="1" x14ac:dyDescent="0.2"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</row>
    <row r="115" spans="21:30" s="118" customFormat="1" ht="15" customHeight="1" x14ac:dyDescent="0.2"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</row>
    <row r="116" spans="21:30" s="118" customFormat="1" ht="15" customHeight="1" x14ac:dyDescent="0.2"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</row>
    <row r="117" spans="21:30" s="118" customFormat="1" ht="15" customHeight="1" x14ac:dyDescent="0.2"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</row>
    <row r="118" spans="21:30" s="118" customFormat="1" ht="15" customHeight="1" x14ac:dyDescent="0.2"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</row>
    <row r="119" spans="21:30" s="118" customFormat="1" ht="15" customHeight="1" x14ac:dyDescent="0.2"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</row>
    <row r="120" spans="21:30" s="118" customFormat="1" ht="15" customHeight="1" x14ac:dyDescent="0.2"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</row>
    <row r="121" spans="21:30" s="118" customFormat="1" ht="15" customHeight="1" x14ac:dyDescent="0.2"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</row>
    <row r="122" spans="21:30" s="118" customFormat="1" ht="15" customHeight="1" x14ac:dyDescent="0.2"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</row>
    <row r="123" spans="21:30" s="118" customFormat="1" ht="15" customHeight="1" x14ac:dyDescent="0.2"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</row>
    <row r="124" spans="21:30" s="118" customFormat="1" ht="15" customHeight="1" x14ac:dyDescent="0.2"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</row>
    <row r="125" spans="21:30" s="118" customFormat="1" ht="15" customHeight="1" x14ac:dyDescent="0.2"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</row>
    <row r="126" spans="21:30" s="118" customFormat="1" ht="15" customHeight="1" x14ac:dyDescent="0.2"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</row>
    <row r="127" spans="21:30" s="118" customFormat="1" ht="15" customHeight="1" x14ac:dyDescent="0.2"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</row>
    <row r="128" spans="21:30" s="118" customFormat="1" ht="15" customHeight="1" x14ac:dyDescent="0.2"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</row>
    <row r="129" spans="21:30" s="118" customFormat="1" ht="15" customHeight="1" x14ac:dyDescent="0.2"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</row>
    <row r="130" spans="21:30" s="118" customFormat="1" ht="15" customHeight="1" x14ac:dyDescent="0.2"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</row>
    <row r="131" spans="21:30" s="118" customFormat="1" ht="15" customHeight="1" x14ac:dyDescent="0.2"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</row>
    <row r="132" spans="21:30" s="118" customFormat="1" ht="15" customHeight="1" x14ac:dyDescent="0.2"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</row>
    <row r="133" spans="21:30" s="118" customFormat="1" ht="15" customHeight="1" x14ac:dyDescent="0.2"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</row>
    <row r="134" spans="21:30" s="118" customFormat="1" ht="15" customHeight="1" x14ac:dyDescent="0.2"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</row>
    <row r="135" spans="21:30" s="118" customFormat="1" ht="15" customHeight="1" x14ac:dyDescent="0.2"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</row>
    <row r="136" spans="21:30" s="118" customFormat="1" ht="15" customHeight="1" x14ac:dyDescent="0.2"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</row>
    <row r="137" spans="21:30" s="118" customFormat="1" ht="15" customHeight="1" x14ac:dyDescent="0.2"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</row>
    <row r="138" spans="21:30" s="118" customFormat="1" ht="15" customHeight="1" x14ac:dyDescent="0.2"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</row>
    <row r="139" spans="21:30" s="118" customFormat="1" ht="15" customHeight="1" x14ac:dyDescent="0.2"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</row>
    <row r="140" spans="21:30" s="118" customFormat="1" ht="15" customHeight="1" x14ac:dyDescent="0.2"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</row>
    <row r="141" spans="21:30" s="118" customFormat="1" ht="15" customHeight="1" x14ac:dyDescent="0.2"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</row>
    <row r="142" spans="21:30" s="118" customFormat="1" ht="15" customHeight="1" x14ac:dyDescent="0.2"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</row>
    <row r="143" spans="21:30" s="118" customFormat="1" ht="15" customHeight="1" x14ac:dyDescent="0.2"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</row>
    <row r="144" spans="21:30" s="118" customFormat="1" ht="15" customHeight="1" x14ac:dyDescent="0.2"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</row>
    <row r="145" spans="21:30" s="118" customFormat="1" ht="15" customHeight="1" x14ac:dyDescent="0.2"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</row>
    <row r="146" spans="21:30" s="118" customFormat="1" ht="15" customHeight="1" x14ac:dyDescent="0.2"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</row>
    <row r="147" spans="21:30" s="118" customFormat="1" ht="15" customHeight="1" x14ac:dyDescent="0.2"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</row>
    <row r="148" spans="21:30" s="118" customFormat="1" ht="15" customHeight="1" x14ac:dyDescent="0.2"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</row>
    <row r="149" spans="21:30" s="118" customFormat="1" ht="15" customHeight="1" x14ac:dyDescent="0.2"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</row>
    <row r="150" spans="21:30" s="118" customFormat="1" ht="15" customHeight="1" x14ac:dyDescent="0.2"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</row>
    <row r="151" spans="21:30" s="118" customFormat="1" ht="15" customHeight="1" x14ac:dyDescent="0.2"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</row>
    <row r="152" spans="21:30" s="118" customFormat="1" ht="15" customHeight="1" x14ac:dyDescent="0.2"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</row>
    <row r="153" spans="21:30" s="118" customFormat="1" ht="15" customHeight="1" x14ac:dyDescent="0.2"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</row>
    <row r="154" spans="21:30" s="118" customFormat="1" ht="15" customHeight="1" x14ac:dyDescent="0.2"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</row>
    <row r="155" spans="21:30" s="118" customFormat="1" ht="15" customHeight="1" x14ac:dyDescent="0.2"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</row>
    <row r="156" spans="21:30" s="118" customFormat="1" ht="15" customHeight="1" x14ac:dyDescent="0.2"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</row>
    <row r="157" spans="21:30" s="118" customFormat="1" ht="15" customHeight="1" x14ac:dyDescent="0.2"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</row>
    <row r="158" spans="21:30" s="118" customFormat="1" ht="15" customHeight="1" x14ac:dyDescent="0.2"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</row>
    <row r="159" spans="21:30" s="118" customFormat="1" ht="15" customHeight="1" x14ac:dyDescent="0.2"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</row>
    <row r="160" spans="21:30" s="118" customFormat="1" ht="15" customHeight="1" x14ac:dyDescent="0.2"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</row>
    <row r="161" spans="21:30" s="118" customFormat="1" ht="15" customHeight="1" x14ac:dyDescent="0.2"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</row>
    <row r="162" spans="21:30" s="118" customFormat="1" ht="15" customHeight="1" x14ac:dyDescent="0.2"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</row>
    <row r="163" spans="21:30" s="118" customFormat="1" ht="15" customHeight="1" x14ac:dyDescent="0.2"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</row>
    <row r="164" spans="21:30" s="118" customFormat="1" ht="15" customHeight="1" x14ac:dyDescent="0.2"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</row>
    <row r="165" spans="21:30" s="118" customFormat="1" ht="15" customHeight="1" x14ac:dyDescent="0.2"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</row>
    <row r="166" spans="21:30" s="118" customFormat="1" ht="15" customHeight="1" x14ac:dyDescent="0.2"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</row>
    <row r="167" spans="21:30" s="118" customFormat="1" ht="15" customHeight="1" x14ac:dyDescent="0.2"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</row>
    <row r="168" spans="21:30" s="118" customFormat="1" ht="15" customHeight="1" x14ac:dyDescent="0.2"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</row>
    <row r="169" spans="21:30" s="118" customFormat="1" ht="15" customHeight="1" x14ac:dyDescent="0.2"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</row>
    <row r="170" spans="21:30" s="118" customFormat="1" ht="15" customHeight="1" x14ac:dyDescent="0.2"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</row>
    <row r="171" spans="21:30" s="118" customFormat="1" ht="15" customHeight="1" x14ac:dyDescent="0.2"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</row>
    <row r="172" spans="21:30" s="118" customFormat="1" ht="15" customHeight="1" x14ac:dyDescent="0.2"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</row>
    <row r="173" spans="21:30" s="118" customFormat="1" ht="15" customHeight="1" x14ac:dyDescent="0.2"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</row>
    <row r="174" spans="21:30" s="118" customFormat="1" ht="15" customHeight="1" x14ac:dyDescent="0.2"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</row>
    <row r="175" spans="21:30" s="118" customFormat="1" ht="15" customHeight="1" x14ac:dyDescent="0.2"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</row>
    <row r="176" spans="21:30" s="118" customFormat="1" ht="15" customHeight="1" x14ac:dyDescent="0.2"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</row>
    <row r="177" spans="21:30" s="118" customFormat="1" ht="15" customHeight="1" x14ac:dyDescent="0.2"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</row>
    <row r="178" spans="21:30" s="118" customFormat="1" ht="15" customHeight="1" x14ac:dyDescent="0.2"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</row>
    <row r="179" spans="21:30" s="118" customFormat="1" ht="15" customHeight="1" x14ac:dyDescent="0.2"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</row>
    <row r="180" spans="21:30" s="118" customFormat="1" ht="15" customHeight="1" x14ac:dyDescent="0.2"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</row>
    <row r="181" spans="21:30" s="118" customFormat="1" ht="15" customHeight="1" x14ac:dyDescent="0.2"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</row>
    <row r="182" spans="21:30" s="118" customFormat="1" ht="15" customHeight="1" x14ac:dyDescent="0.2"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</row>
    <row r="183" spans="21:30" s="118" customFormat="1" ht="15" customHeight="1" x14ac:dyDescent="0.2"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</row>
    <row r="184" spans="21:30" s="118" customFormat="1" ht="15" customHeight="1" x14ac:dyDescent="0.2"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</row>
    <row r="185" spans="21:30" s="118" customFormat="1" ht="15" customHeight="1" x14ac:dyDescent="0.2"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</row>
    <row r="186" spans="21:30" s="118" customFormat="1" ht="15" customHeight="1" x14ac:dyDescent="0.2"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</row>
    <row r="187" spans="21:30" s="118" customFormat="1" ht="15" customHeight="1" x14ac:dyDescent="0.2">
      <c r="U187" s="117"/>
      <c r="V187" s="117"/>
      <c r="W187" s="117"/>
      <c r="X187" s="141"/>
      <c r="Y187" s="141"/>
      <c r="Z187" s="141"/>
      <c r="AA187" s="141"/>
      <c r="AB187" s="141"/>
      <c r="AC187" s="141"/>
      <c r="AD187" s="1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2020-05-01T13:28:46Z</dcterms:modified>
</cp:coreProperties>
</file>