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M4" i="1"/>
  <c r="M12" i="1"/>
  <c r="O12" i="1"/>
  <c r="O16" i="1"/>
  <c r="O19" i="1" s="1"/>
  <c r="AE12" i="1"/>
  <c r="AD12" i="1"/>
  <c r="AC12" i="1"/>
  <c r="AB12" i="1"/>
  <c r="AA12" i="1"/>
  <c r="Z12" i="1"/>
  <c r="Y12" i="1"/>
  <c r="I18" i="1"/>
  <c r="X12" i="1"/>
  <c r="H18" i="1"/>
  <c r="L18" i="1" s="1"/>
  <c r="W12" i="1"/>
  <c r="G18" i="1"/>
  <c r="V12" i="1"/>
  <c r="F18" i="1"/>
  <c r="U12" i="1"/>
  <c r="E18" i="1"/>
  <c r="T12" i="1"/>
  <c r="S12" i="1"/>
  <c r="R12" i="1"/>
  <c r="Q12" i="1"/>
  <c r="P12" i="1"/>
  <c r="L12" i="1"/>
  <c r="K12" i="1"/>
  <c r="J12" i="1"/>
  <c r="I12" i="1"/>
  <c r="I16" i="1" s="1"/>
  <c r="H12" i="1"/>
  <c r="H16" i="1"/>
  <c r="G12" i="1"/>
  <c r="G16" i="1"/>
  <c r="F12" i="1"/>
  <c r="F16" i="1"/>
  <c r="E12" i="1"/>
  <c r="E16" i="1"/>
  <c r="D13" i="1"/>
  <c r="N12" i="1"/>
  <c r="N16" i="1"/>
  <c r="G19" i="1"/>
  <c r="N18" i="1"/>
  <c r="M18" i="1"/>
  <c r="E19" i="1"/>
  <c r="K18" i="1"/>
  <c r="F19" i="1"/>
  <c r="K19" i="1" s="1"/>
  <c r="K16" i="1"/>
  <c r="H19" i="1"/>
  <c r="L19" i="1"/>
  <c r="L16" i="1"/>
  <c r="I19" i="1" l="1"/>
  <c r="M16" i="1"/>
  <c r="M19" i="1" l="1"/>
  <c r="N19" i="1"/>
</calcChain>
</file>

<file path=xl/sharedStrings.xml><?xml version="1.0" encoding="utf-8"?>
<sst xmlns="http://schemas.openxmlformats.org/spreadsheetml/2006/main" count="82" uniqueCount="59">
  <si>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</si>
  <si>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</si>
  <si>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</si>
  <si>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</si>
  <si>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</si>
  <si>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</si>
  <si>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</si>
  <si>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</si>
  <si>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</si>
  <si>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</si>
  <si>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</si>
  <si>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</si>
  <si>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</si>
  <si>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</si>
  <si>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</si>
  <si>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</si>
  <si>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</si>
  <si>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</si>
  <si>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</si>
  <si>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</si>
  <si>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</si>
  <si>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</si>
  <si>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</si>
  <si>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</si>
  <si>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</si>
  <si>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</si>
  <si>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</si>
  <si>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</si>
  <si>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</si>
  <si>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</si>
  <si>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</si>
  <si>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</si>
  <si>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</si>
  <si>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</si>
  <si>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</si>
  <si>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YPJ = Ylihärmän Pesis-Junkkarit  (1996)</t>
  </si>
  <si>
    <t>Pauliina Toppari</t>
  </si>
  <si>
    <t>11.</t>
  </si>
  <si>
    <t>YPJ</t>
  </si>
  <si>
    <t>alemmat pudotuspelit</t>
  </si>
  <si>
    <t>16.9.1989</t>
  </si>
  <si>
    <t>ykköspesis</t>
  </si>
  <si>
    <t>Virkiä  2</t>
  </si>
  <si>
    <t>Virkiä = Lapuan Virkiä  (1907)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</si>
  <si>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</si>
  <si>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</si>
  <si>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</si>
  <si>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</si>
  <si>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</si>
  <si>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</si>
  <si>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</si>
  <si>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13.05. 2009  Virkiä - YPJ  2-0  (4-1, 4-0)</t>
  </si>
  <si>
    <t xml:space="preserve">  19 v   7 kk 27 pv</t>
  </si>
  <si>
    <t>17.05. 2009  YPJ - SiiPe  1-2  (1-3, 4-1, 0-0, 2-3)</t>
  </si>
  <si>
    <t xml:space="preserve">  19 v   8 kk   1 pv</t>
  </si>
  <si>
    <t>8.  ottelu</t>
  </si>
  <si>
    <t>03.06. 2009  TyTe - YPJ  2-1  (2-9, 4-3, 1-0)</t>
  </si>
  <si>
    <t xml:space="preserve">  19 v   8 kk 18 pv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</si>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</sst>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2009</v>
      </c>
      <c r="C4" s="27" t="s">
        <v>37</v>
      </c>
      <c r="D4" s="29" t="s">
        <v>38</v>
      </c>
      <c r="E4" s="59">
        <v>24</v>
      </c>
      <c r="F4" s="27">
        <v>0</v>
      </c>
      <c r="G4" s="27">
        <v>16</v>
      </c>
      <c r="H4" s="27">
        <v>3</v>
      </c>
      <c r="I4" s="27">
        <v>42</v>
      </c>
      <c r="J4" s="27">
        <v>8</v>
      </c>
      <c r="K4" s="27">
        <v>5</v>
      </c>
      <c r="L4" s="27">
        <v>13</v>
      </c>
      <c r="M4" s="27">
        <f>PRODUCT(F4+G4)</f>
        <v>16</v>
      </c>
      <c r="N4" s="30">
        <v>0.34100000000000003</v>
      </c>
      <c r="O4" s="37">
        <f>PRODUCT(I4/N4)</f>
        <v>123.16715542521993</v>
      </c>
      <c r="P4" s="27"/>
      <c r="Q4" s="27"/>
      <c r="R4" s="27"/>
      <c r="S4" s="27"/>
      <c r="T4" s="27"/>
      <c r="U4" s="28">
        <v>10</v>
      </c>
      <c r="V4" s="28">
        <v>0</v>
      </c>
      <c r="W4" s="28">
        <v>14</v>
      </c>
      <c r="X4" s="28">
        <v>0</v>
      </c>
      <c r="Y4" s="28">
        <v>25</v>
      </c>
      <c r="Z4" s="27"/>
      <c r="AA4" s="27"/>
      <c r="AB4" s="27"/>
      <c r="AC4" s="27"/>
      <c r="AD4" s="27"/>
      <c r="AE4" s="27"/>
      <c r="AF4" s="60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2010</v>
      </c>
      <c r="C5" s="27"/>
      <c r="D5" s="42"/>
      <c r="E5" s="59"/>
      <c r="F5" s="27"/>
      <c r="G5" s="27"/>
      <c r="H5" s="27"/>
      <c r="I5" s="27"/>
      <c r="J5" s="27"/>
      <c r="K5" s="27"/>
      <c r="L5" s="27"/>
      <c r="M5" s="27"/>
      <c r="N5" s="3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2011</v>
      </c>
      <c r="C6" s="27"/>
      <c r="D6" s="42"/>
      <c r="E6" s="59"/>
      <c r="F6" s="27"/>
      <c r="G6" s="27"/>
      <c r="H6" s="27"/>
      <c r="I6" s="27"/>
      <c r="J6" s="27"/>
      <c r="K6" s="27"/>
      <c r="L6" s="27"/>
      <c r="M6" s="27"/>
      <c r="N6" s="3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1">
        <v>2012</v>
      </c>
      <c r="C7" s="61"/>
      <c r="D7" s="62" t="s">
        <v>42</v>
      </c>
      <c r="E7" s="63"/>
      <c r="F7" s="64" t="s">
        <v>41</v>
      </c>
      <c r="G7" s="67"/>
      <c r="H7" s="66"/>
      <c r="I7" s="61"/>
      <c r="J7" s="61"/>
      <c r="K7" s="61"/>
      <c r="L7" s="61"/>
      <c r="M7" s="61"/>
      <c r="N7" s="65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1">
        <v>2013</v>
      </c>
      <c r="C8" s="61"/>
      <c r="D8" s="62" t="s">
        <v>42</v>
      </c>
      <c r="E8" s="63"/>
      <c r="F8" s="64" t="s">
        <v>41</v>
      </c>
      <c r="G8" s="67"/>
      <c r="H8" s="66"/>
      <c r="I8" s="61"/>
      <c r="J8" s="61"/>
      <c r="K8" s="61"/>
      <c r="L8" s="61"/>
      <c r="M8" s="61"/>
      <c r="N8" s="65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1">
        <v>2014</v>
      </c>
      <c r="C9" s="61"/>
      <c r="D9" s="62" t="s">
        <v>42</v>
      </c>
      <c r="E9" s="63"/>
      <c r="F9" s="64" t="s">
        <v>41</v>
      </c>
      <c r="G9" s="67"/>
      <c r="H9" s="66"/>
      <c r="I9" s="61"/>
      <c r="J9" s="61"/>
      <c r="K9" s="61"/>
      <c r="L9" s="61"/>
      <c r="M9" s="61"/>
      <c r="N9" s="65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2015</v>
      </c>
      <c r="C10" s="27"/>
      <c r="D10" s="42"/>
      <c r="E10" s="59"/>
      <c r="F10" s="27"/>
      <c r="G10" s="27"/>
      <c r="H10" s="27"/>
      <c r="I10" s="27"/>
      <c r="J10" s="27"/>
      <c r="K10" s="27"/>
      <c r="L10" s="27"/>
      <c r="M10" s="27"/>
      <c r="N10" s="3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88">
        <v>2016</v>
      </c>
      <c r="C11" s="88"/>
      <c r="D11" s="89" t="s">
        <v>42</v>
      </c>
      <c r="E11" s="90"/>
      <c r="F11" s="91" t="s">
        <v>58</v>
      </c>
      <c r="G11" s="92"/>
      <c r="H11" s="93"/>
      <c r="I11" s="88"/>
      <c r="J11" s="88"/>
      <c r="K11" s="88"/>
      <c r="L11" s="88"/>
      <c r="M11" s="88"/>
      <c r="N11" s="94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SUM(E4:E4)</f>
        <v>24</v>
      </c>
      <c r="F12" s="19">
        <f t="shared" si="0"/>
        <v>0</v>
      </c>
      <c r="G12" s="19">
        <f t="shared" si="0"/>
        <v>16</v>
      </c>
      <c r="H12" s="19">
        <f t="shared" si="0"/>
        <v>3</v>
      </c>
      <c r="I12" s="19">
        <f t="shared" si="0"/>
        <v>42</v>
      </c>
      <c r="J12" s="19">
        <f t="shared" si="0"/>
        <v>8</v>
      </c>
      <c r="K12" s="19">
        <f t="shared" si="0"/>
        <v>5</v>
      </c>
      <c r="L12" s="19">
        <f t="shared" si="0"/>
        <v>13</v>
      </c>
      <c r="M12" s="19">
        <f t="shared" si="0"/>
        <v>16</v>
      </c>
      <c r="N12" s="31">
        <f>PRODUCT(I12/O12)</f>
        <v>0.34100000000000003</v>
      </c>
      <c r="O12" s="32">
        <f t="shared" ref="O12:AE12" si="1">SUM(O4:O4)</f>
        <v>123.16715542521993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10</v>
      </c>
      <c r="V12" s="19">
        <f t="shared" si="1"/>
        <v>0</v>
      </c>
      <c r="W12" s="19">
        <f t="shared" si="1"/>
        <v>14</v>
      </c>
      <c r="X12" s="19">
        <f t="shared" si="1"/>
        <v>0</v>
      </c>
      <c r="Y12" s="19">
        <f t="shared" si="1"/>
        <v>25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35.666666666666664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44</v>
      </c>
      <c r="Q15" s="13"/>
      <c r="R15" s="13"/>
      <c r="S15" s="13"/>
      <c r="T15" s="68"/>
      <c r="U15" s="68"/>
      <c r="V15" s="68"/>
      <c r="W15" s="68"/>
      <c r="X15" s="68"/>
      <c r="Y15" s="13"/>
      <c r="Z15" s="13"/>
      <c r="AA15" s="13"/>
      <c r="AB15" s="12"/>
      <c r="AC15" s="13"/>
      <c r="AD15" s="13"/>
      <c r="AE15" s="13"/>
      <c r="AF15" s="6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24</v>
      </c>
      <c r="F16" s="27">
        <f>PRODUCT(F12)</f>
        <v>0</v>
      </c>
      <c r="G16" s="27">
        <f>PRODUCT(G12)</f>
        <v>16</v>
      </c>
      <c r="H16" s="27">
        <f>PRODUCT(H12)</f>
        <v>3</v>
      </c>
      <c r="I16" s="27">
        <f>PRODUCT(I12)</f>
        <v>42</v>
      </c>
      <c r="J16" s="1"/>
      <c r="K16" s="43">
        <f>PRODUCT((F16+G16)/E16)</f>
        <v>0.66666666666666663</v>
      </c>
      <c r="L16" s="43">
        <f>PRODUCT(H16/E16)</f>
        <v>0.125</v>
      </c>
      <c r="M16" s="43">
        <f>PRODUCT(I16/E16)</f>
        <v>1.75</v>
      </c>
      <c r="N16" s="30">
        <f>PRODUCT(N12)</f>
        <v>0.34100000000000003</v>
      </c>
      <c r="O16" s="25">
        <f>PRODUCT(O12)</f>
        <v>123.16715542521993</v>
      </c>
      <c r="P16" s="70" t="s">
        <v>45</v>
      </c>
      <c r="Q16" s="71"/>
      <c r="R16" s="71"/>
      <c r="S16" s="72" t="s">
        <v>51</v>
      </c>
      <c r="T16" s="72"/>
      <c r="U16" s="72"/>
      <c r="V16" s="72"/>
      <c r="W16" s="72"/>
      <c r="X16" s="72"/>
      <c r="Y16" s="72"/>
      <c r="Z16" s="72"/>
      <c r="AA16" s="72"/>
      <c r="AB16" s="73"/>
      <c r="AC16" s="72"/>
      <c r="AD16" s="74" t="s">
        <v>46</v>
      </c>
      <c r="AE16" s="74"/>
      <c r="AF16" s="75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6" t="s">
        <v>47</v>
      </c>
      <c r="Q17" s="77"/>
      <c r="R17" s="77"/>
      <c r="S17" s="78" t="s">
        <v>53</v>
      </c>
      <c r="T17" s="78"/>
      <c r="U17" s="78"/>
      <c r="V17" s="78"/>
      <c r="W17" s="78"/>
      <c r="X17" s="78"/>
      <c r="Y17" s="78"/>
      <c r="Z17" s="78"/>
      <c r="AA17" s="78"/>
      <c r="AB17" s="79"/>
      <c r="AC17" s="78"/>
      <c r="AD17" s="80" t="s">
        <v>48</v>
      </c>
      <c r="AE17" s="80"/>
      <c r="AF17" s="81" t="s">
        <v>54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10</v>
      </c>
      <c r="F18" s="28">
        <f>PRODUCT(V12)</f>
        <v>0</v>
      </c>
      <c r="G18" s="28">
        <f>PRODUCT(W12)</f>
        <v>14</v>
      </c>
      <c r="H18" s="28">
        <f>PRODUCT(X12)</f>
        <v>0</v>
      </c>
      <c r="I18" s="28">
        <f>PRODUCT(Y12)</f>
        <v>25</v>
      </c>
      <c r="J18" s="1"/>
      <c r="K18" s="50">
        <f>PRODUCT((F18+G18)/E18)</f>
        <v>1.4</v>
      </c>
      <c r="L18" s="50">
        <f>PRODUCT(H18/E18)</f>
        <v>0</v>
      </c>
      <c r="M18" s="50">
        <f>PRODUCT(I18/E18)</f>
        <v>2.5</v>
      </c>
      <c r="N18" s="51">
        <f>PRODUCT(I18/O18)</f>
        <v>0.33333333333333331</v>
      </c>
      <c r="O18" s="25">
        <v>75</v>
      </c>
      <c r="P18" s="76" t="s">
        <v>49</v>
      </c>
      <c r="Q18" s="77"/>
      <c r="R18" s="77"/>
      <c r="S18" s="78" t="s">
        <v>56</v>
      </c>
      <c r="T18" s="78"/>
      <c r="U18" s="78"/>
      <c r="V18" s="78"/>
      <c r="W18" s="78"/>
      <c r="X18" s="78"/>
      <c r="Y18" s="78"/>
      <c r="Z18" s="78"/>
      <c r="AA18" s="78"/>
      <c r="AB18" s="79"/>
      <c r="AC18" s="78"/>
      <c r="AD18" s="80" t="s">
        <v>55</v>
      </c>
      <c r="AE18" s="80"/>
      <c r="AF18" s="81" t="s">
        <v>57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34</v>
      </c>
      <c r="F19" s="19">
        <f>SUM(F16:F18)</f>
        <v>0</v>
      </c>
      <c r="G19" s="19">
        <f>SUM(G16:G18)</f>
        <v>30</v>
      </c>
      <c r="H19" s="19">
        <f>SUM(H16:H18)</f>
        <v>3</v>
      </c>
      <c r="I19" s="19">
        <f>SUM(I16:I18)</f>
        <v>67</v>
      </c>
      <c r="J19" s="1"/>
      <c r="K19" s="55">
        <f>PRODUCT((F19+G19)/E19)</f>
        <v>0.88235294117647056</v>
      </c>
      <c r="L19" s="55">
        <f>PRODUCT(H19/E19)</f>
        <v>8.8235294117647065E-2</v>
      </c>
      <c r="M19" s="55">
        <f>PRODUCT(I19/E19)</f>
        <v>1.9705882352941178</v>
      </c>
      <c r="N19" s="31">
        <f>PRODUCT(I19/O19)</f>
        <v>0.33809840917499079</v>
      </c>
      <c r="O19" s="25">
        <f>SUM(O16:O18)</f>
        <v>198.16715542521993</v>
      </c>
      <c r="P19" s="82" t="s">
        <v>50</v>
      </c>
      <c r="Q19" s="83"/>
      <c r="R19" s="83"/>
      <c r="S19" s="84"/>
      <c r="T19" s="84"/>
      <c r="U19" s="84"/>
      <c r="V19" s="84"/>
      <c r="W19" s="84"/>
      <c r="X19" s="84"/>
      <c r="Y19" s="84"/>
      <c r="Z19" s="84"/>
      <c r="AA19" s="84"/>
      <c r="AB19" s="85"/>
      <c r="AC19" s="84"/>
      <c r="AD19" s="86"/>
      <c r="AE19" s="86"/>
      <c r="AF19" s="87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58" t="s">
        <v>35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2019-02-02T11:57:29Z</dcterms:modified>
</cp:coreProperties>
</file>