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17" i="1" s="1"/>
  <c r="M13" i="1"/>
  <c r="M12" i="1"/>
  <c r="M11" i="1"/>
  <c r="M10" i="1"/>
  <c r="M17" i="1" s="1"/>
  <c r="AE17" i="1"/>
  <c r="AD17" i="1"/>
  <c r="AC17" i="1"/>
  <c r="AB17" i="1"/>
  <c r="AA17" i="1"/>
  <c r="Z17" i="1"/>
  <c r="Y17" i="1"/>
  <c r="I23" i="1"/>
  <c r="N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/>
  <c r="L22" i="1" s="1"/>
  <c r="R17" i="1"/>
  <c r="G22" i="1" s="1"/>
  <c r="G24" i="1" s="1"/>
  <c r="Q17" i="1"/>
  <c r="F22" i="1" s="1"/>
  <c r="P17" i="1"/>
  <c r="E22" i="1"/>
  <c r="L17" i="1"/>
  <c r="K17" i="1"/>
  <c r="J17" i="1"/>
  <c r="I17" i="1"/>
  <c r="I21" i="1" s="1"/>
  <c r="H17" i="1"/>
  <c r="H21" i="1"/>
  <c r="G17" i="1"/>
  <c r="F17" i="1"/>
  <c r="F21" i="1" s="1"/>
  <c r="E17" i="1"/>
  <c r="E21" i="1" s="1"/>
  <c r="G21" i="1"/>
  <c r="D18" i="1"/>
  <c r="L21" i="1" l="1"/>
  <c r="E24" i="1"/>
  <c r="O21" i="1"/>
  <c r="O24" i="1" s="1"/>
  <c r="N17" i="1"/>
  <c r="N21" i="1" s="1"/>
  <c r="F24" i="1"/>
  <c r="K24" i="1" s="1"/>
  <c r="K21" i="1"/>
  <c r="I24" i="1"/>
  <c r="M21" i="1"/>
  <c r="K22" i="1"/>
  <c r="N22" i="1"/>
  <c r="M22" i="1"/>
  <c r="K23" i="1"/>
  <c r="L23" i="1"/>
  <c r="H24" i="1"/>
  <c r="L24" i="1" s="1"/>
  <c r="M23" i="1"/>
  <c r="N24" i="1" l="1"/>
  <c r="M24" i="1"/>
</calcChain>
</file>

<file path=xl/sharedStrings.xml><?xml version="1.0" encoding="utf-8"?>
<sst xmlns="http://schemas.openxmlformats.org/spreadsheetml/2006/main" count="100" uniqueCount="67">
  <si>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</si>
  <si>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</si>
  <si>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</si>
  <si>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</si>
  <si>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</si>
  <si>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</si>
  <si>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</si>
  <si>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</si>
  <si>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</si>
  <si>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</si>
  <si>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</si>
  <si>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</si>
  <si>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</si>
  <si>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</si>
  <si>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</si>
  <si>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</si>
  <si>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</si>
  <si>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</si>
  <si>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</si>
  <si>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</si>
  <si>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</si>
  <si>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</si>
  <si>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</si>
  <si>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</si>
  <si>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</si>
  <si>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</si>
  <si>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</si>
  <si>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</si>
  <si>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</si>
  <si>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</si>
  <si>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</si>
  <si>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</si>
  <si>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</si>
  <si>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</si>
  <si>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</si>
  <si>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Liisa Toikkanen</t>
  </si>
  <si>
    <t>12.8.1984</t>
  </si>
  <si>
    <t>Pilke</t>
  </si>
  <si>
    <t>ykköspesis</t>
  </si>
  <si>
    <t>Kimmot</t>
  </si>
  <si>
    <t>suomensarja</t>
  </si>
  <si>
    <t>PuMu</t>
  </si>
  <si>
    <t>SiiPe</t>
  </si>
  <si>
    <t>8.</t>
  </si>
  <si>
    <t>10.</t>
  </si>
  <si>
    <t>jatkosarja</t>
  </si>
  <si>
    <t>superpesiskarsinta</t>
  </si>
  <si>
    <t>alemmat pudotuspelit</t>
  </si>
  <si>
    <t>SiiPe  2</t>
  </si>
  <si>
    <t>Pilke = Reisjärven Pilke  (1945),  kasvattajaseura</t>
  </si>
  <si>
    <t>SiiPe = Siilinjärven Pesis  (1987)</t>
  </si>
  <si>
    <t>Kimmot = Kinnulan Kimmot  (1948)</t>
  </si>
  <si>
    <t>ENSIMMÄISET</t>
  </si>
  <si>
    <t>Ottelu</t>
  </si>
  <si>
    <t>1.  ottelu</t>
  </si>
  <si>
    <t>Lyöty juoksu</t>
  </si>
  <si>
    <t>Tuotu juoksu</t>
  </si>
  <si>
    <t>Kunnari</t>
  </si>
  <si>
    <t>14.05. 2006  SiiPe - Kirittäret  0-2  (3-4, 0-11)</t>
  </si>
  <si>
    <t>2.  ottelu</t>
  </si>
  <si>
    <t>17.05. 2006  Pesä Ysit - SiiPe  2-0  (9-2, 10-4)</t>
  </si>
  <si>
    <t>17.06. 2006  SiiPe - Fera  0-2  (3-4, 3-9)</t>
  </si>
  <si>
    <t>10.  ottelu</t>
  </si>
  <si>
    <t xml:space="preserve">  21 v   9 kk   2 pv</t>
  </si>
  <si>
    <t xml:space="preserve">  21 v   9 kk   5 pv</t>
  </si>
  <si>
    <t xml:space="preserve">  21 v 10 kk   5 pv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</si>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</sst>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9" borderId="12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9" customWidth="1"/>
    <col min="4" max="4" width="9.710937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5703125" style="70" customWidth="1"/>
    <col min="16" max="23" width="5.7109375" style="70" customWidth="1"/>
    <col min="24" max="27" width="5.7109375" style="26" customWidth="1"/>
    <col min="28" max="28" width="6.28515625" style="7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/>
      <c r="D4" s="28" t="s">
        <v>37</v>
      </c>
      <c r="E4" s="27"/>
      <c r="F4" s="29" t="s">
        <v>38</v>
      </c>
      <c r="G4" s="73"/>
      <c r="H4" s="72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33"/>
      <c r="E5" s="31"/>
      <c r="F5" s="34"/>
      <c r="G5" s="31"/>
      <c r="H5" s="31"/>
      <c r="I5" s="31"/>
      <c r="J5" s="31"/>
      <c r="K5" s="31"/>
      <c r="L5" s="31"/>
      <c r="M5" s="31"/>
      <c r="N5" s="35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2003</v>
      </c>
      <c r="C6" s="31"/>
      <c r="D6" s="33"/>
      <c r="E6" s="31"/>
      <c r="F6" s="34"/>
      <c r="G6" s="31"/>
      <c r="H6" s="31"/>
      <c r="I6" s="31"/>
      <c r="J6" s="31"/>
      <c r="K6" s="31"/>
      <c r="L6" s="31"/>
      <c r="M6" s="31"/>
      <c r="N6" s="35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6">
        <v>2004</v>
      </c>
      <c r="C7" s="36"/>
      <c r="D7" s="37" t="s">
        <v>39</v>
      </c>
      <c r="E7" s="36"/>
      <c r="F7" s="38" t="s">
        <v>40</v>
      </c>
      <c r="G7" s="36"/>
      <c r="H7" s="36"/>
      <c r="I7" s="36"/>
      <c r="J7" s="36"/>
      <c r="K7" s="36"/>
      <c r="L7" s="36"/>
      <c r="M7" s="36"/>
      <c r="N7" s="39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6">
        <v>2005</v>
      </c>
      <c r="C8" s="36"/>
      <c r="D8" s="37" t="s">
        <v>41</v>
      </c>
      <c r="E8" s="36"/>
      <c r="F8" s="38" t="s">
        <v>40</v>
      </c>
      <c r="G8" s="36"/>
      <c r="H8" s="36"/>
      <c r="I8" s="36"/>
      <c r="J8" s="36"/>
      <c r="K8" s="36"/>
      <c r="L8" s="36"/>
      <c r="M8" s="36"/>
      <c r="N8" s="39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6">
        <v>2006</v>
      </c>
      <c r="C9" s="36"/>
      <c r="D9" s="37" t="s">
        <v>48</v>
      </c>
      <c r="E9" s="36"/>
      <c r="F9" s="38" t="s">
        <v>40</v>
      </c>
      <c r="G9" s="36"/>
      <c r="H9" s="36"/>
      <c r="I9" s="36"/>
      <c r="J9" s="36"/>
      <c r="K9" s="36"/>
      <c r="L9" s="36"/>
      <c r="M9" s="36"/>
      <c r="N9" s="39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2006</v>
      </c>
      <c r="C10" s="51" t="s">
        <v>43</v>
      </c>
      <c r="D10" s="50" t="s">
        <v>42</v>
      </c>
      <c r="E10" s="31">
        <v>10</v>
      </c>
      <c r="F10" s="31">
        <v>1</v>
      </c>
      <c r="G10" s="31">
        <v>0</v>
      </c>
      <c r="H10" s="31">
        <v>5</v>
      </c>
      <c r="I10" s="31">
        <v>20</v>
      </c>
      <c r="J10" s="31">
        <v>5</v>
      </c>
      <c r="K10" s="31">
        <v>9</v>
      </c>
      <c r="L10" s="31">
        <v>5</v>
      </c>
      <c r="M10" s="31">
        <f>PRODUCT(F10+G10)</f>
        <v>1</v>
      </c>
      <c r="N10" s="35">
        <v>0.435</v>
      </c>
      <c r="O10" s="75">
        <f>PRODUCT(I10/N10)</f>
        <v>45.977011494252871</v>
      </c>
      <c r="P10" s="31">
        <v>3</v>
      </c>
      <c r="Q10" s="31">
        <v>0</v>
      </c>
      <c r="R10" s="31">
        <v>0</v>
      </c>
      <c r="S10" s="31">
        <v>0</v>
      </c>
      <c r="T10" s="31">
        <v>1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64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2007</v>
      </c>
      <c r="C11" s="51" t="s">
        <v>44</v>
      </c>
      <c r="D11" s="50" t="s">
        <v>42</v>
      </c>
      <c r="E11" s="31">
        <v>19</v>
      </c>
      <c r="F11" s="31">
        <v>0</v>
      </c>
      <c r="G11" s="31">
        <v>4</v>
      </c>
      <c r="H11" s="31">
        <v>2</v>
      </c>
      <c r="I11" s="31">
        <v>47</v>
      </c>
      <c r="J11" s="31">
        <v>14</v>
      </c>
      <c r="K11" s="31">
        <v>12</v>
      </c>
      <c r="L11" s="31">
        <v>17</v>
      </c>
      <c r="M11" s="31">
        <f>PRODUCT(F11+G11)</f>
        <v>4</v>
      </c>
      <c r="N11" s="35">
        <v>0.495</v>
      </c>
      <c r="O11" s="75">
        <f>PRODUCT(I11/N11)</f>
        <v>94.949494949494948</v>
      </c>
      <c r="P11" s="31"/>
      <c r="Q11" s="31"/>
      <c r="R11" s="31"/>
      <c r="S11" s="31"/>
      <c r="T11" s="31"/>
      <c r="U11" s="32">
        <v>2</v>
      </c>
      <c r="V11" s="32">
        <v>0</v>
      </c>
      <c r="W11" s="32">
        <v>2</v>
      </c>
      <c r="X11" s="32">
        <v>5</v>
      </c>
      <c r="Y11" s="32">
        <v>10</v>
      </c>
      <c r="Z11" s="31"/>
      <c r="AA11" s="31"/>
      <c r="AB11" s="31"/>
      <c r="AC11" s="31"/>
      <c r="AD11" s="31"/>
      <c r="AE11" s="31"/>
      <c r="AF11" s="59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2008</v>
      </c>
      <c r="C12" s="51" t="s">
        <v>43</v>
      </c>
      <c r="D12" s="50" t="s">
        <v>42</v>
      </c>
      <c r="E12" s="31">
        <v>20</v>
      </c>
      <c r="F12" s="31">
        <v>0</v>
      </c>
      <c r="G12" s="31">
        <v>1</v>
      </c>
      <c r="H12" s="31">
        <v>8</v>
      </c>
      <c r="I12" s="31">
        <v>67</v>
      </c>
      <c r="J12" s="31">
        <v>21</v>
      </c>
      <c r="K12" s="31">
        <v>32</v>
      </c>
      <c r="L12" s="31">
        <v>13</v>
      </c>
      <c r="M12" s="31">
        <f>PRODUCT(F12+G12)</f>
        <v>1</v>
      </c>
      <c r="N12" s="35">
        <v>0.53600000000000003</v>
      </c>
      <c r="O12" s="75">
        <f>PRODUCT(I12/N12)</f>
        <v>124.99999999999999</v>
      </c>
      <c r="P12" s="31">
        <v>7</v>
      </c>
      <c r="Q12" s="31">
        <v>0</v>
      </c>
      <c r="R12" s="31">
        <v>1</v>
      </c>
      <c r="S12" s="31">
        <v>2</v>
      </c>
      <c r="T12" s="31">
        <v>21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6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2009</v>
      </c>
      <c r="C13" s="51" t="s">
        <v>44</v>
      </c>
      <c r="D13" s="50" t="s">
        <v>42</v>
      </c>
      <c r="E13" s="31">
        <v>24</v>
      </c>
      <c r="F13" s="31">
        <v>0</v>
      </c>
      <c r="G13" s="31">
        <v>7</v>
      </c>
      <c r="H13" s="31">
        <v>11</v>
      </c>
      <c r="I13" s="31">
        <v>72</v>
      </c>
      <c r="J13" s="31">
        <v>26</v>
      </c>
      <c r="K13" s="31">
        <v>26</v>
      </c>
      <c r="L13" s="31">
        <v>13</v>
      </c>
      <c r="M13" s="31">
        <f>PRODUCT(F13+G13)</f>
        <v>7</v>
      </c>
      <c r="N13" s="74">
        <v>0.51100000000000001</v>
      </c>
      <c r="O13" s="75">
        <f>PRODUCT(I13/N13)</f>
        <v>140.90019569471625</v>
      </c>
      <c r="P13" s="31"/>
      <c r="Q13" s="31"/>
      <c r="R13" s="31"/>
      <c r="S13" s="31"/>
      <c r="T13" s="31"/>
      <c r="U13" s="32">
        <v>5</v>
      </c>
      <c r="V13" s="32">
        <v>0</v>
      </c>
      <c r="W13" s="32">
        <v>1</v>
      </c>
      <c r="X13" s="32">
        <v>0</v>
      </c>
      <c r="Y13" s="32">
        <v>15</v>
      </c>
      <c r="Z13" s="31"/>
      <c r="AA13" s="31"/>
      <c r="AB13" s="31"/>
      <c r="AC13" s="31"/>
      <c r="AD13" s="31"/>
      <c r="AE13" s="31"/>
      <c r="AF13" s="59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2010</v>
      </c>
      <c r="C14" s="51"/>
      <c r="D14" s="50"/>
      <c r="E14" s="31"/>
      <c r="F14" s="31"/>
      <c r="G14" s="42"/>
      <c r="H14" s="51"/>
      <c r="I14" s="31"/>
      <c r="J14" s="31"/>
      <c r="K14" s="31"/>
      <c r="L14" s="31"/>
      <c r="M14" s="31"/>
      <c r="N14" s="74"/>
      <c r="O14" s="25">
        <v>0</v>
      </c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6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2011</v>
      </c>
      <c r="C15" s="27"/>
      <c r="D15" s="28" t="s">
        <v>37</v>
      </c>
      <c r="E15" s="27"/>
      <c r="F15" s="29" t="s">
        <v>38</v>
      </c>
      <c r="G15" s="73"/>
      <c r="H15" s="72"/>
      <c r="I15" s="27"/>
      <c r="J15" s="27"/>
      <c r="K15" s="27"/>
      <c r="L15" s="27"/>
      <c r="M15" s="27"/>
      <c r="N15" s="30"/>
      <c r="O15" s="25">
        <v>0</v>
      </c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>
        <v>2012</v>
      </c>
      <c r="C16" s="36"/>
      <c r="D16" s="37" t="s">
        <v>42</v>
      </c>
      <c r="E16" s="36"/>
      <c r="F16" s="38" t="s">
        <v>40</v>
      </c>
      <c r="G16" s="36"/>
      <c r="H16" s="36"/>
      <c r="I16" s="36"/>
      <c r="J16" s="36"/>
      <c r="K16" s="36"/>
      <c r="L16" s="36"/>
      <c r="M16" s="36"/>
      <c r="N16" s="39"/>
      <c r="O16" s="25">
        <v>0</v>
      </c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6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73</v>
      </c>
      <c r="F17" s="19">
        <f t="shared" si="0"/>
        <v>1</v>
      </c>
      <c r="G17" s="19">
        <f t="shared" si="0"/>
        <v>12</v>
      </c>
      <c r="H17" s="19">
        <f t="shared" si="0"/>
        <v>26</v>
      </c>
      <c r="I17" s="19">
        <f t="shared" si="0"/>
        <v>206</v>
      </c>
      <c r="J17" s="19">
        <f t="shared" si="0"/>
        <v>66</v>
      </c>
      <c r="K17" s="19">
        <f t="shared" si="0"/>
        <v>79</v>
      </c>
      <c r="L17" s="19">
        <f t="shared" si="0"/>
        <v>48</v>
      </c>
      <c r="M17" s="19">
        <f t="shared" si="0"/>
        <v>13</v>
      </c>
      <c r="N17" s="40">
        <f>PRODUCT(I17/O17)</f>
        <v>0.50635811001876574</v>
      </c>
      <c r="O17" s="41">
        <f>SUM(O10:O16)</f>
        <v>406.82670213846404</v>
      </c>
      <c r="P17" s="19">
        <f t="shared" ref="P17:AE17" si="1">SUM(P4:P16)</f>
        <v>10</v>
      </c>
      <c r="Q17" s="19">
        <f t="shared" si="1"/>
        <v>0</v>
      </c>
      <c r="R17" s="19">
        <f t="shared" si="1"/>
        <v>1</v>
      </c>
      <c r="S17" s="19">
        <f t="shared" si="1"/>
        <v>2</v>
      </c>
      <c r="T17" s="19">
        <f t="shared" si="1"/>
        <v>22</v>
      </c>
      <c r="U17" s="19">
        <f t="shared" si="1"/>
        <v>7</v>
      </c>
      <c r="V17" s="19">
        <f t="shared" si="1"/>
        <v>0</v>
      </c>
      <c r="W17" s="19">
        <f t="shared" si="1"/>
        <v>3</v>
      </c>
      <c r="X17" s="19">
        <f t="shared" si="1"/>
        <v>5</v>
      </c>
      <c r="Y17" s="19">
        <f t="shared" si="1"/>
        <v>25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3" t="s">
        <v>2</v>
      </c>
      <c r="C18" s="42"/>
      <c r="D18" s="43">
        <f>SUM(F17:H17)+((I17-F17-G17)/3)+(E17/3)+(Z17*25)+(AA17*25)+(AB17*10)+(AC17*25)+(AD17*20)+(AE17*15)</f>
        <v>127.66666666666666</v>
      </c>
      <c r="E18" s="1"/>
      <c r="F18" s="1"/>
      <c r="G18" s="1"/>
      <c r="H18" s="1"/>
      <c r="I18" s="1"/>
      <c r="J18" s="1"/>
      <c r="K18" s="1"/>
      <c r="L18" s="1"/>
      <c r="M18" s="1"/>
      <c r="N18" s="4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45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/>
      <c r="O19" s="46"/>
      <c r="P19" s="1"/>
      <c r="Q19" s="47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9"/>
      <c r="D20" s="4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40" t="s">
        <v>33</v>
      </c>
      <c r="O20" s="25"/>
      <c r="P20" s="50" t="s">
        <v>52</v>
      </c>
      <c r="Q20" s="13"/>
      <c r="R20" s="13"/>
      <c r="S20" s="13"/>
      <c r="T20" s="77"/>
      <c r="U20" s="77"/>
      <c r="V20" s="77"/>
      <c r="W20" s="77"/>
      <c r="X20" s="77"/>
      <c r="Y20" s="13"/>
      <c r="Z20" s="13"/>
      <c r="AA20" s="13"/>
      <c r="AB20" s="13"/>
      <c r="AC20" s="13"/>
      <c r="AD20" s="13"/>
      <c r="AE20" s="13"/>
      <c r="AF20" s="5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0" t="s">
        <v>17</v>
      </c>
      <c r="C21" s="13"/>
      <c r="D21" s="52"/>
      <c r="E21" s="31">
        <f>PRODUCT(E17)</f>
        <v>73</v>
      </c>
      <c r="F21" s="31">
        <f>PRODUCT(F17)</f>
        <v>1</v>
      </c>
      <c r="G21" s="31">
        <f>PRODUCT(G17)</f>
        <v>12</v>
      </c>
      <c r="H21" s="31">
        <f>PRODUCT(H17)</f>
        <v>26</v>
      </c>
      <c r="I21" s="31">
        <f>PRODUCT(I17)</f>
        <v>206</v>
      </c>
      <c r="J21" s="1"/>
      <c r="K21" s="53">
        <f>PRODUCT((F21+G21)/E21)</f>
        <v>0.17808219178082191</v>
      </c>
      <c r="L21" s="53">
        <f>PRODUCT(H21/E21)</f>
        <v>0.35616438356164382</v>
      </c>
      <c r="M21" s="53">
        <f>PRODUCT(I21/E21)</f>
        <v>2.8219178082191783</v>
      </c>
      <c r="N21" s="35">
        <f>PRODUCT(N17)</f>
        <v>0.50635811001876574</v>
      </c>
      <c r="O21" s="25">
        <f>PRODUCT(O17)</f>
        <v>406.82670213846404</v>
      </c>
      <c r="P21" s="78" t="s">
        <v>53</v>
      </c>
      <c r="Q21" s="79"/>
      <c r="R21" s="79"/>
      <c r="S21" s="80" t="s">
        <v>58</v>
      </c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 t="s">
        <v>54</v>
      </c>
      <c r="AE21" s="80"/>
      <c r="AF21" s="82" t="s">
        <v>63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4" t="s">
        <v>18</v>
      </c>
      <c r="C22" s="55"/>
      <c r="D22" s="56"/>
      <c r="E22" s="31">
        <f>PRODUCT(P17)</f>
        <v>10</v>
      </c>
      <c r="F22" s="31">
        <f>PRODUCT(Q17)</f>
        <v>0</v>
      </c>
      <c r="G22" s="31">
        <f>PRODUCT(R17)</f>
        <v>1</v>
      </c>
      <c r="H22" s="31">
        <f>PRODUCT(S17)</f>
        <v>2</v>
      </c>
      <c r="I22" s="31">
        <f>PRODUCT(T17)</f>
        <v>22</v>
      </c>
      <c r="J22" s="1"/>
      <c r="K22" s="53">
        <f>PRODUCT((F22+G22)/E22)</f>
        <v>0.1</v>
      </c>
      <c r="L22" s="53">
        <f>PRODUCT(H22/E22)</f>
        <v>0.2</v>
      </c>
      <c r="M22" s="53">
        <f>PRODUCT(I22/E22)</f>
        <v>2.2000000000000002</v>
      </c>
      <c r="N22" s="35">
        <f>PRODUCT(I22/O22)</f>
        <v>0.39285714285714285</v>
      </c>
      <c r="O22" s="76">
        <v>56</v>
      </c>
      <c r="P22" s="83" t="s">
        <v>55</v>
      </c>
      <c r="Q22" s="84"/>
      <c r="R22" s="84"/>
      <c r="S22" s="85" t="s">
        <v>61</v>
      </c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 t="s">
        <v>62</v>
      </c>
      <c r="AE22" s="85"/>
      <c r="AF22" s="87" t="s">
        <v>65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7" t="s">
        <v>19</v>
      </c>
      <c r="C23" s="58"/>
      <c r="D23" s="59"/>
      <c r="E23" s="32">
        <f>PRODUCT(U17)</f>
        <v>7</v>
      </c>
      <c r="F23" s="32">
        <f>PRODUCT(V17)</f>
        <v>0</v>
      </c>
      <c r="G23" s="32">
        <f>PRODUCT(W17)</f>
        <v>3</v>
      </c>
      <c r="H23" s="32">
        <f>PRODUCT(X17)</f>
        <v>5</v>
      </c>
      <c r="I23" s="32">
        <f>PRODUCT(Y17)</f>
        <v>25</v>
      </c>
      <c r="J23" s="1"/>
      <c r="K23" s="60">
        <f>PRODUCT((F23+G23)/E23)</f>
        <v>0.42857142857142855</v>
      </c>
      <c r="L23" s="60">
        <f>PRODUCT(H23/E23)</f>
        <v>0.7142857142857143</v>
      </c>
      <c r="M23" s="60">
        <f>PRODUCT(I23/E23)</f>
        <v>3.5714285714285716</v>
      </c>
      <c r="N23" s="61">
        <f>PRODUCT(I23/O23)</f>
        <v>0.69444444444444442</v>
      </c>
      <c r="O23" s="25">
        <v>36</v>
      </c>
      <c r="P23" s="83" t="s">
        <v>56</v>
      </c>
      <c r="Q23" s="84"/>
      <c r="R23" s="84"/>
      <c r="S23" s="85" t="s">
        <v>60</v>
      </c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 t="s">
        <v>59</v>
      </c>
      <c r="AE23" s="85"/>
      <c r="AF23" s="87" t="s">
        <v>64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20</v>
      </c>
      <c r="C24" s="63"/>
      <c r="D24" s="64"/>
      <c r="E24" s="19">
        <f>SUM(E21:E23)</f>
        <v>90</v>
      </c>
      <c r="F24" s="19">
        <f>SUM(F21:F23)</f>
        <v>1</v>
      </c>
      <c r="G24" s="19">
        <f>SUM(G21:G23)</f>
        <v>16</v>
      </c>
      <c r="H24" s="19">
        <f>SUM(H21:H23)</f>
        <v>33</v>
      </c>
      <c r="I24" s="19">
        <f>SUM(I21:I23)</f>
        <v>253</v>
      </c>
      <c r="J24" s="1"/>
      <c r="K24" s="65">
        <f>PRODUCT((F24+G24)/E24)</f>
        <v>0.18888888888888888</v>
      </c>
      <c r="L24" s="65">
        <f>PRODUCT(H24/E24)</f>
        <v>0.36666666666666664</v>
      </c>
      <c r="M24" s="65">
        <f>PRODUCT(I24/E24)</f>
        <v>2.8111111111111109</v>
      </c>
      <c r="N24" s="40">
        <f>PRODUCT(I24/O24)</f>
        <v>0.50719017028437341</v>
      </c>
      <c r="O24" s="25">
        <f>SUM(O21:O23)</f>
        <v>498.82670213846404</v>
      </c>
      <c r="P24" s="88" t="s">
        <v>57</v>
      </c>
      <c r="Q24" s="89"/>
      <c r="R24" s="89"/>
      <c r="S24" s="90" t="s">
        <v>61</v>
      </c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1" t="s">
        <v>62</v>
      </c>
      <c r="AE24" s="90"/>
      <c r="AF24" s="92" t="s">
        <v>65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5"/>
      <c r="C25" s="45"/>
      <c r="D25" s="45"/>
      <c r="E25" s="45"/>
      <c r="F25" s="45"/>
      <c r="G25" s="45"/>
      <c r="H25" s="45"/>
      <c r="I25" s="45"/>
      <c r="J25" s="1"/>
      <c r="K25" s="45"/>
      <c r="L25" s="45"/>
      <c r="M25" s="45"/>
      <c r="N25" s="4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49</v>
      </c>
      <c r="E26" s="1"/>
      <c r="F26" s="25"/>
      <c r="G26" s="1"/>
      <c r="H26" s="1"/>
      <c r="I26" s="1"/>
      <c r="J26" s="1"/>
      <c r="K26" s="1"/>
      <c r="L26" s="1"/>
      <c r="M26" s="1"/>
      <c r="N26" s="4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51</v>
      </c>
      <c r="E27" s="1"/>
      <c r="F27" s="25"/>
      <c r="G27" s="1"/>
      <c r="H27" s="1"/>
      <c r="I27" s="1"/>
      <c r="J27" s="1"/>
      <c r="K27" s="1"/>
      <c r="L27" s="1"/>
      <c r="M27" s="1"/>
      <c r="N27" s="47"/>
      <c r="O27" s="25"/>
      <c r="P27" s="1"/>
      <c r="Q27" s="47"/>
      <c r="R27" s="1"/>
      <c r="S27" s="1"/>
      <c r="T27" s="25"/>
      <c r="U27" s="25"/>
      <c r="V27" s="66"/>
      <c r="W27" s="1"/>
      <c r="X27" s="1"/>
      <c r="Y27" s="1"/>
      <c r="Z27" s="1"/>
      <c r="AA27" s="1"/>
      <c r="AB27" s="25"/>
      <c r="AC27" s="1"/>
      <c r="AD27" s="1"/>
      <c r="AE27" s="1"/>
      <c r="AF27" s="4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66</v>
      </c>
      <c r="E28" s="1"/>
      <c r="F28" s="25"/>
      <c r="G28" s="1"/>
      <c r="H28" s="1"/>
      <c r="I28" s="1"/>
      <c r="J28" s="1"/>
      <c r="K28" s="1"/>
      <c r="L28" s="1"/>
      <c r="M28" s="1"/>
      <c r="N28" s="47"/>
      <c r="O28" s="25"/>
      <c r="P28" s="1"/>
      <c r="Q28" s="47"/>
      <c r="R28" s="1"/>
      <c r="S28" s="1"/>
      <c r="T28" s="25"/>
      <c r="U28" s="25"/>
      <c r="V28" s="66"/>
      <c r="W28" s="1"/>
      <c r="X28" s="1"/>
      <c r="Y28" s="1"/>
      <c r="Z28" s="1"/>
      <c r="AA28" s="1"/>
      <c r="AB28" s="25"/>
      <c r="AC28" s="1"/>
      <c r="AD28" s="1"/>
      <c r="AE28" s="1"/>
      <c r="AF28" s="4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50</v>
      </c>
      <c r="E29" s="1"/>
      <c r="F29" s="25"/>
      <c r="G29" s="1"/>
      <c r="H29" s="1"/>
      <c r="I29" s="1"/>
      <c r="J29" s="1"/>
      <c r="K29" s="1"/>
      <c r="L29" s="1"/>
      <c r="M29" s="1"/>
      <c r="N29" s="47"/>
      <c r="O29" s="25"/>
      <c r="P29" s="1"/>
      <c r="Q29" s="47"/>
      <c r="R29" s="1"/>
      <c r="S29" s="1"/>
      <c r="T29" s="25"/>
      <c r="U29" s="25"/>
      <c r="V29" s="66"/>
      <c r="W29" s="1"/>
      <c r="X29" s="1"/>
      <c r="Y29" s="1"/>
      <c r="Z29" s="1"/>
      <c r="AA29" s="1"/>
      <c r="AB29" s="25"/>
      <c r="AC29" s="1"/>
      <c r="AD29" s="1"/>
      <c r="AE29" s="1"/>
      <c r="AF29" s="4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  <c r="O30" s="25"/>
      <c r="P30" s="1"/>
      <c r="Q30" s="47"/>
      <c r="R30" s="1"/>
      <c r="S30" s="1"/>
      <c r="T30" s="25"/>
      <c r="U30" s="25"/>
      <c r="V30" s="66"/>
      <c r="W30" s="1"/>
      <c r="X30" s="1"/>
      <c r="Y30" s="1"/>
      <c r="Z30" s="1"/>
      <c r="AA30" s="1"/>
      <c r="AB30" s="25"/>
      <c r="AC30" s="1"/>
      <c r="AD30" s="1"/>
      <c r="AE30" s="1"/>
      <c r="AF30" s="48"/>
      <c r="AG30" s="24"/>
      <c r="AH30" s="9"/>
      <c r="AI30" s="9"/>
      <c r="AJ30" s="9"/>
      <c r="AK30" s="9"/>
      <c r="AL30" s="9"/>
    </row>
    <row r="31" spans="1:38" s="6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7"/>
      <c r="N31" s="67"/>
      <c r="O31" s="25"/>
      <c r="P31" s="1"/>
      <c r="Q31" s="4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8"/>
      <c r="AG31" s="24"/>
      <c r="AH31" s="9"/>
      <c r="AI31" s="9"/>
      <c r="AJ31" s="9"/>
      <c r="AK31" s="9"/>
      <c r="AL31" s="9"/>
    </row>
    <row r="32" spans="1:38" s="6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7"/>
      <c r="R32" s="1"/>
      <c r="S32" s="1"/>
      <c r="T32" s="25"/>
      <c r="U32" s="25"/>
      <c r="V32" s="66"/>
      <c r="W32" s="1"/>
      <c r="X32" s="1"/>
      <c r="Y32" s="1"/>
      <c r="Z32" s="1"/>
      <c r="AA32" s="1"/>
      <c r="AB32" s="25"/>
      <c r="AC32" s="1"/>
      <c r="AD32" s="1"/>
      <c r="AE32" s="1"/>
      <c r="AF32" s="48"/>
      <c r="AG32" s="24"/>
      <c r="AH32" s="9"/>
      <c r="AI32" s="9"/>
      <c r="AJ32" s="9"/>
      <c r="AK32" s="9"/>
      <c r="AL32" s="9"/>
    </row>
    <row r="33" spans="1:38" s="6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7"/>
      <c r="R33" s="1"/>
      <c r="S33" s="1"/>
      <c r="T33" s="25"/>
      <c r="U33" s="25"/>
      <c r="V33" s="6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7"/>
      <c r="R34" s="1"/>
      <c r="S34" s="1"/>
      <c r="T34" s="25"/>
      <c r="U34" s="25"/>
      <c r="V34" s="66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7"/>
      <c r="R35" s="1"/>
      <c r="S35" s="1"/>
      <c r="T35" s="25"/>
      <c r="U35" s="25"/>
      <c r="V35" s="66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5"/>
      <c r="P36" s="1"/>
      <c r="Q36" s="47"/>
      <c r="R36" s="1"/>
      <c r="S36" s="1"/>
      <c r="T36" s="25"/>
      <c r="U36" s="25"/>
      <c r="V36" s="66"/>
      <c r="W36" s="1"/>
      <c r="X36" s="1"/>
      <c r="Y36" s="1"/>
      <c r="Z36" s="1"/>
      <c r="AA36" s="1"/>
      <c r="AB36" s="25"/>
      <c r="AC36" s="1"/>
      <c r="AD36" s="1"/>
      <c r="AE36" s="1"/>
      <c r="AF36" s="4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7"/>
      <c r="N37" s="44"/>
      <c r="O37" s="25"/>
      <c r="P37" s="1"/>
      <c r="Q37" s="4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8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7"/>
      <c r="N38" s="67"/>
      <c r="O38" s="25"/>
      <c r="P38" s="1"/>
      <c r="Q38" s="4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8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7"/>
      <c r="R39" s="1"/>
      <c r="S39" s="1"/>
      <c r="T39" s="25"/>
      <c r="U39" s="25"/>
      <c r="V39" s="66"/>
      <c r="W39" s="1"/>
      <c r="X39" s="1"/>
      <c r="Y39" s="1"/>
      <c r="Z39" s="1"/>
      <c r="AA39" s="1"/>
      <c r="AB39" s="25"/>
      <c r="AC39" s="1"/>
      <c r="AD39" s="1"/>
      <c r="AE39" s="1"/>
      <c r="AF39" s="48"/>
      <c r="AG39" s="9"/>
      <c r="AH39" s="68"/>
      <c r="AI39" s="68"/>
      <c r="AJ39" s="68"/>
      <c r="AK39" s="68"/>
      <c r="AL39" s="6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7"/>
      <c r="R40" s="1"/>
      <c r="S40" s="1"/>
      <c r="T40" s="25"/>
      <c r="U40" s="25"/>
      <c r="V40" s="6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68"/>
      <c r="AI40" s="68"/>
      <c r="AJ40" s="68"/>
      <c r="AK40" s="68"/>
      <c r="AL40" s="68"/>
    </row>
    <row r="41" spans="1:38" ht="15" customHeight="1" x14ac:dyDescent="0.25">
      <c r="A41" s="6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7"/>
      <c r="R41" s="1"/>
      <c r="S41" s="1"/>
      <c r="T41" s="25"/>
      <c r="U41" s="25"/>
      <c r="V41" s="6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7"/>
      <c r="R42" s="1"/>
      <c r="S42" s="1"/>
      <c r="T42" s="25"/>
      <c r="U42" s="25"/>
      <c r="V42" s="66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5"/>
      <c r="P43" s="1"/>
      <c r="Q43" s="47"/>
      <c r="R43" s="1"/>
      <c r="S43" s="1"/>
      <c r="T43" s="25"/>
      <c r="U43" s="25"/>
      <c r="V43" s="66"/>
      <c r="W43" s="1"/>
      <c r="X43" s="1"/>
      <c r="Y43" s="1"/>
      <c r="Z43" s="1"/>
      <c r="AA43" s="1"/>
      <c r="AB43" s="25"/>
      <c r="AC43" s="1"/>
      <c r="AD43" s="1"/>
      <c r="AE43" s="1"/>
      <c r="AF43" s="48"/>
      <c r="AG43" s="9"/>
    </row>
    <row r="44" spans="1:38" ht="15" customHeight="1" x14ac:dyDescent="0.25">
      <c r="A44" s="6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7"/>
      <c r="N44" s="44"/>
      <c r="O44" s="25"/>
      <c r="P44" s="1"/>
      <c r="Q44" s="4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8"/>
      <c r="AG44" s="9"/>
    </row>
    <row r="45" spans="1:38" ht="15" customHeight="1" x14ac:dyDescent="0.25">
      <c r="A45" s="6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7"/>
      <c r="R45" s="1"/>
      <c r="S45" s="1"/>
      <c r="T45" s="25"/>
      <c r="U45" s="25"/>
      <c r="V45" s="66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7"/>
      <c r="O46" s="25"/>
      <c r="P46" s="1"/>
      <c r="Q46" s="47"/>
      <c r="R46" s="1"/>
      <c r="S46" s="1"/>
      <c r="T46" s="25"/>
      <c r="U46" s="25"/>
      <c r="V46" s="66"/>
      <c r="W46" s="1"/>
      <c r="X46" s="1"/>
      <c r="Y46" s="1"/>
      <c r="Z46" s="1"/>
      <c r="AA46" s="1"/>
      <c r="AB46" s="25"/>
      <c r="AC46" s="1"/>
      <c r="AD46" s="1"/>
      <c r="AE46" s="1"/>
      <c r="AF46" s="4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7"/>
      <c r="O47" s="25"/>
      <c r="P47" s="1"/>
      <c r="Q47" s="47"/>
      <c r="R47" s="1"/>
      <c r="S47" s="1"/>
      <c r="T47" s="25"/>
      <c r="U47" s="25"/>
      <c r="V47" s="66"/>
      <c r="W47" s="1"/>
      <c r="X47" s="1"/>
      <c r="Y47" s="1"/>
      <c r="Z47" s="1"/>
      <c r="AA47" s="1"/>
      <c r="AB47" s="25"/>
      <c r="AC47" s="1"/>
      <c r="AD47" s="1"/>
      <c r="AE47" s="1"/>
      <c r="AF47" s="4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5"/>
      <c r="P48" s="1"/>
      <c r="Q48" s="47"/>
      <c r="R48" s="1"/>
      <c r="S48" s="1"/>
      <c r="T48" s="25"/>
      <c r="U48" s="25"/>
      <c r="V48" s="66"/>
      <c r="W48" s="1"/>
      <c r="X48" s="1"/>
      <c r="Y48" s="1"/>
      <c r="Z48" s="1"/>
      <c r="AA48" s="1"/>
      <c r="AB48" s="25"/>
      <c r="AC48" s="1"/>
      <c r="AD48" s="1"/>
      <c r="AE48" s="1"/>
      <c r="AF48" s="4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5"/>
      <c r="P49" s="1"/>
      <c r="Q49" s="47"/>
      <c r="R49" s="1"/>
      <c r="S49" s="1"/>
      <c r="T49" s="25"/>
      <c r="U49" s="25"/>
      <c r="V49" s="66"/>
      <c r="W49" s="1"/>
      <c r="X49" s="1"/>
      <c r="Y49" s="1"/>
      <c r="Z49" s="1"/>
      <c r="AA49" s="1"/>
      <c r="AB49" s="25"/>
      <c r="AC49" s="1"/>
      <c r="AD49" s="1"/>
      <c r="AE49" s="1"/>
      <c r="AF49" s="4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5"/>
      <c r="P50" s="1"/>
      <c r="Q50" s="47"/>
      <c r="R50" s="1"/>
      <c r="S50" s="1"/>
      <c r="T50" s="25"/>
      <c r="U50" s="25"/>
      <c r="V50" s="66"/>
      <c r="W50" s="1"/>
      <c r="X50" s="1"/>
      <c r="Y50" s="1"/>
      <c r="Z50" s="1"/>
      <c r="AA50" s="1"/>
      <c r="AB50" s="25"/>
      <c r="AC50" s="1"/>
      <c r="AD50" s="1"/>
      <c r="AE50" s="1"/>
      <c r="AF50" s="4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2019-02-02T12:24:51Z</dcterms:modified>
</cp:coreProperties>
</file>