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4" i="1" l="1"/>
  <c r="M14" i="1"/>
  <c r="O16" i="1"/>
  <c r="O20" i="1"/>
  <c r="O23" i="1" s="1"/>
  <c r="N23" i="1" s="1"/>
  <c r="M16" i="1"/>
  <c r="AE16" i="1"/>
  <c r="AD16" i="1"/>
  <c r="AC16" i="1"/>
  <c r="AB16" i="1"/>
  <c r="AA16" i="1"/>
  <c r="Z16" i="1"/>
  <c r="Y16" i="1"/>
  <c r="I22" i="1"/>
  <c r="X16" i="1"/>
  <c r="H22" i="1"/>
  <c r="W16" i="1"/>
  <c r="G22" i="1"/>
  <c r="V16" i="1"/>
  <c r="F22" i="1"/>
  <c r="U16" i="1"/>
  <c r="E22" i="1"/>
  <c r="T16" i="1"/>
  <c r="S16" i="1"/>
  <c r="R16" i="1"/>
  <c r="Q16" i="1"/>
  <c r="P16" i="1"/>
  <c r="L16" i="1"/>
  <c r="K16" i="1"/>
  <c r="J16" i="1"/>
  <c r="I16" i="1"/>
  <c r="I20" i="1"/>
  <c r="H16" i="1"/>
  <c r="H20" i="1"/>
  <c r="G16" i="1"/>
  <c r="G20" i="1"/>
  <c r="G23" i="1" s="1"/>
  <c r="F16" i="1"/>
  <c r="F20" i="1" s="1"/>
  <c r="E16" i="1"/>
  <c r="E20" i="1" s="1"/>
  <c r="K22" i="1"/>
  <c r="L22" i="1"/>
  <c r="I23" i="1"/>
  <c r="H23" i="1"/>
  <c r="N22" i="1"/>
  <c r="M22" i="1"/>
  <c r="N16" i="1"/>
  <c r="N20" i="1" s="1"/>
  <c r="F23" i="1" l="1"/>
  <c r="K20" i="1"/>
  <c r="L20" i="1"/>
  <c r="M20" i="1"/>
  <c r="E23" i="1"/>
  <c r="M23" i="1" s="1"/>
  <c r="D17" i="1"/>
  <c r="L23" i="1" l="1"/>
  <c r="K23" i="1"/>
</calcChain>
</file>

<file path=xl/sharedStrings.xml><?xml version="1.0" encoding="utf-8"?>
<sst xmlns="http://schemas.openxmlformats.org/spreadsheetml/2006/main" count="90" uniqueCount="61">
  <si>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</si>
  <si>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</si>
  <si>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</si>
  <si>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</si>
  <si>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</si>
  <si>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</si>
  <si>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</si>
  <si>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</si>
  <si>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</si>
  <si>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</si>
  <si>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</si>
  <si>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</si>
  <si>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</si>
  <si>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</si>
  <si>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</si>
  <si>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</si>
  <si>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</si>
  <si>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</si>
  <si>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</si>
  <si>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</si>
  <si>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</si>
  <si>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</si>
  <si>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</si>
  <si>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</si>
  <si>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</si>
  <si>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</si>
  <si>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</si>
  <si>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</si>
  <si>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</si>
  <si>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</si>
  <si>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</si>
  <si>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</si>
  <si>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</si>
  <si>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</si>
  <si>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</si>
  <si>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HP = Haminan Palloilijat  (1928)</t>
  </si>
  <si>
    <t>Kati Toikka</t>
  </si>
  <si>
    <t>HP</t>
  </si>
  <si>
    <t>ykköspesis</t>
  </si>
  <si>
    <t>karsintasarja</t>
  </si>
  <si>
    <t>9.</t>
  </si>
  <si>
    <t>29.9.1976</t>
  </si>
  <si>
    <t>suomensarja</t>
  </si>
  <si>
    <t>HP  2</t>
  </si>
  <si>
    <t>ENSIMMÄISET</t>
  </si>
  <si>
    <t>Ottelu</t>
  </si>
  <si>
    <t>14.05. 2005  HP - Virkiä  0-2  (2-9, 0-3)</t>
  </si>
  <si>
    <t>1.  ottelu</t>
  </si>
  <si>
    <t xml:space="preserve">  15 v   9 kk 19 pv</t>
  </si>
  <si>
    <t>Lyöty juoksu</t>
  </si>
  <si>
    <t>17.05. 2005  Kirittäret - HP  2-0  (7-3, 14-6)</t>
  </si>
  <si>
    <t>2.  ottelu</t>
  </si>
  <si>
    <t xml:space="preserve">  15 v   9 kk 22 pv</t>
  </si>
  <si>
    <t>Tuotu juoksu</t>
  </si>
  <si>
    <t>25.05. 2005  HP - SiiPe  2-1  (9-4, 2-6, 0-0, 4-2)</t>
  </si>
  <si>
    <t>4.  ottelu</t>
  </si>
  <si>
    <t xml:space="preserve">  15 v 10 kk   0 pv</t>
  </si>
  <si>
    <t>Kunnari</t>
  </si>
  <si>
    <t>17.08. 2008  Pesä Ysit - SiiPe  2-0  (7-3, 2-1)</t>
  </si>
  <si>
    <t>70.  ottelu</t>
  </si>
  <si>
    <t xml:space="preserve">  19 v   0 kk 23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</si>
</sst>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5" borderId="3" xfId="0" applyFont="1" applyFill="1" applyBorder="1"/>
    <xf numFmtId="1" fontId="2" fillId="3" borderId="3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165" fontId="2" fillId="6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285156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9">
        <v>1996</v>
      </c>
      <c r="C4" s="59"/>
      <c r="D4" s="60" t="s">
        <v>37</v>
      </c>
      <c r="E4" s="61"/>
      <c r="F4" s="62" t="s">
        <v>38</v>
      </c>
      <c r="G4" s="66"/>
      <c r="H4" s="65"/>
      <c r="I4" s="59"/>
      <c r="J4" s="59"/>
      <c r="K4" s="59"/>
      <c r="L4" s="59"/>
      <c r="M4" s="59"/>
      <c r="N4" s="7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59">
        <v>1997</v>
      </c>
      <c r="C5" s="59"/>
      <c r="D5" s="60" t="s">
        <v>37</v>
      </c>
      <c r="E5" s="61"/>
      <c r="F5" s="62" t="s">
        <v>38</v>
      </c>
      <c r="G5" s="66"/>
      <c r="H5" s="65"/>
      <c r="I5" s="59"/>
      <c r="J5" s="59"/>
      <c r="K5" s="59"/>
      <c r="L5" s="59"/>
      <c r="M5" s="59"/>
      <c r="N5" s="59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1998</v>
      </c>
      <c r="C6" s="27"/>
      <c r="D6" s="29"/>
      <c r="E6" s="64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1999</v>
      </c>
      <c r="C7" s="27"/>
      <c r="D7" s="29"/>
      <c r="E7" s="64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2000</v>
      </c>
      <c r="C8" s="27"/>
      <c r="D8" s="29"/>
      <c r="E8" s="64"/>
      <c r="F8" s="27"/>
      <c r="G8" s="27"/>
      <c r="H8" s="27"/>
      <c r="I8" s="27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2001</v>
      </c>
      <c r="C9" s="27"/>
      <c r="D9" s="29"/>
      <c r="E9" s="64"/>
      <c r="F9" s="27"/>
      <c r="G9" s="27"/>
      <c r="H9" s="27"/>
      <c r="I9" s="27"/>
      <c r="J9" s="27"/>
      <c r="K9" s="27"/>
      <c r="L9" s="27"/>
      <c r="M9" s="27"/>
      <c r="N9" s="30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7">
        <v>2002</v>
      </c>
      <c r="C10" s="67"/>
      <c r="D10" s="68" t="s">
        <v>37</v>
      </c>
      <c r="E10" s="69"/>
      <c r="F10" s="71" t="s">
        <v>42</v>
      </c>
      <c r="G10" s="67"/>
      <c r="H10" s="67"/>
      <c r="I10" s="67"/>
      <c r="J10" s="67"/>
      <c r="K10" s="67"/>
      <c r="L10" s="67"/>
      <c r="M10" s="67"/>
      <c r="N10" s="7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7">
        <v>2003</v>
      </c>
      <c r="C11" s="67"/>
      <c r="D11" s="68" t="s">
        <v>37</v>
      </c>
      <c r="E11" s="69"/>
      <c r="F11" s="71" t="s">
        <v>42</v>
      </c>
      <c r="G11" s="67"/>
      <c r="H11" s="67"/>
      <c r="I11" s="67"/>
      <c r="J11" s="67"/>
      <c r="K11" s="67"/>
      <c r="L11" s="67"/>
      <c r="M11" s="67"/>
      <c r="N11" s="70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7">
        <v>2004</v>
      </c>
      <c r="C12" s="67"/>
      <c r="D12" s="68" t="s">
        <v>37</v>
      </c>
      <c r="E12" s="69"/>
      <c r="F12" s="71" t="s">
        <v>42</v>
      </c>
      <c r="G12" s="67"/>
      <c r="H12" s="67"/>
      <c r="I12" s="67"/>
      <c r="J12" s="67"/>
      <c r="K12" s="67"/>
      <c r="L12" s="67"/>
      <c r="M12" s="67"/>
      <c r="N12" s="70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59">
        <v>2005</v>
      </c>
      <c r="C13" s="59"/>
      <c r="D13" s="60" t="s">
        <v>37</v>
      </c>
      <c r="E13" s="61"/>
      <c r="F13" s="62" t="s">
        <v>38</v>
      </c>
      <c r="G13" s="66"/>
      <c r="H13" s="65"/>
      <c r="I13" s="59"/>
      <c r="J13" s="59"/>
      <c r="K13" s="59"/>
      <c r="L13" s="59"/>
      <c r="M13" s="59"/>
      <c r="N13" s="59"/>
      <c r="O13" s="37"/>
      <c r="P13" s="27"/>
      <c r="Q13" s="27"/>
      <c r="R13" s="27"/>
      <c r="S13" s="27"/>
      <c r="T13" s="27"/>
      <c r="U13" s="28">
        <v>6</v>
      </c>
      <c r="V13" s="28">
        <v>0</v>
      </c>
      <c r="W13" s="28">
        <v>3</v>
      </c>
      <c r="X13" s="28">
        <v>1</v>
      </c>
      <c r="Y13" s="28">
        <v>9</v>
      </c>
      <c r="Z13" s="27"/>
      <c r="AA13" s="27"/>
      <c r="AB13" s="27"/>
      <c r="AC13" s="27"/>
      <c r="AD13" s="27"/>
      <c r="AE13" s="27"/>
      <c r="AF13" s="63" t="s">
        <v>39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2006</v>
      </c>
      <c r="C14" s="27" t="s">
        <v>40</v>
      </c>
      <c r="D14" s="29" t="s">
        <v>37</v>
      </c>
      <c r="E14" s="64">
        <v>10</v>
      </c>
      <c r="F14" s="27">
        <v>0</v>
      </c>
      <c r="G14" s="27">
        <v>2</v>
      </c>
      <c r="H14" s="27">
        <v>0</v>
      </c>
      <c r="I14" s="27">
        <v>4</v>
      </c>
      <c r="J14" s="27">
        <v>0</v>
      </c>
      <c r="K14" s="27">
        <v>0</v>
      </c>
      <c r="L14" s="27">
        <v>2</v>
      </c>
      <c r="M14" s="27">
        <f>PRODUCT(F14+G14)</f>
        <v>2</v>
      </c>
      <c r="N14" s="30">
        <v>0.222</v>
      </c>
      <c r="O14" s="37">
        <f>PRODUCT(I14/N14)</f>
        <v>18.018018018018019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7">
        <v>2007</v>
      </c>
      <c r="C15" s="67"/>
      <c r="D15" s="68" t="s">
        <v>43</v>
      </c>
      <c r="E15" s="69"/>
      <c r="F15" s="71" t="s">
        <v>42</v>
      </c>
      <c r="G15" s="67"/>
      <c r="H15" s="67"/>
      <c r="I15" s="67"/>
      <c r="J15" s="67"/>
      <c r="K15" s="67"/>
      <c r="L15" s="67"/>
      <c r="M15" s="67"/>
      <c r="N15" s="70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SUM(E13:E15)</f>
        <v>10</v>
      </c>
      <c r="F16" s="19">
        <f t="shared" si="0"/>
        <v>0</v>
      </c>
      <c r="G16" s="19">
        <f t="shared" si="0"/>
        <v>2</v>
      </c>
      <c r="H16" s="19">
        <f t="shared" si="0"/>
        <v>0</v>
      </c>
      <c r="I16" s="19">
        <f t="shared" si="0"/>
        <v>4</v>
      </c>
      <c r="J16" s="19">
        <f t="shared" si="0"/>
        <v>0</v>
      </c>
      <c r="K16" s="19">
        <f t="shared" si="0"/>
        <v>0</v>
      </c>
      <c r="L16" s="19">
        <f t="shared" si="0"/>
        <v>2</v>
      </c>
      <c r="M16" s="19">
        <f t="shared" si="0"/>
        <v>2</v>
      </c>
      <c r="N16" s="31">
        <f>PRODUCT(I16/O16)</f>
        <v>0.222</v>
      </c>
      <c r="O16" s="32">
        <f t="shared" ref="O16:AE16" si="1">SUM(O13:O15)</f>
        <v>18.018018018018019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6</v>
      </c>
      <c r="V16" s="19">
        <f t="shared" si="1"/>
        <v>0</v>
      </c>
      <c r="W16" s="19">
        <f t="shared" si="1"/>
        <v>3</v>
      </c>
      <c r="X16" s="19">
        <f t="shared" si="1"/>
        <v>1</v>
      </c>
      <c r="Y16" s="19">
        <f t="shared" si="1"/>
        <v>9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 t="s">
        <v>2</v>
      </c>
      <c r="C17" s="33"/>
      <c r="D17" s="34">
        <f>SUM(F16:H16)+((I16-F16-G16)/3)+(E16/3)+(Z16*25)+(AA16*25)+(AB16*10)+(AC16*25)+(AD16*20)+(AE16*15)</f>
        <v>6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33</v>
      </c>
      <c r="O19" s="25"/>
      <c r="P19" s="41" t="s">
        <v>44</v>
      </c>
      <c r="Q19" s="13"/>
      <c r="R19" s="13"/>
      <c r="S19" s="13"/>
      <c r="T19" s="73"/>
      <c r="U19" s="73"/>
      <c r="V19" s="73"/>
      <c r="W19" s="73"/>
      <c r="X19" s="73"/>
      <c r="Y19" s="13"/>
      <c r="Z19" s="13"/>
      <c r="AA19" s="13"/>
      <c r="AB19" s="12"/>
      <c r="AC19" s="13"/>
      <c r="AD19" s="13"/>
      <c r="AE19" s="13"/>
      <c r="AF19" s="7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2"/>
      <c r="E20" s="27">
        <f>PRODUCT(E16)</f>
        <v>10</v>
      </c>
      <c r="F20" s="27">
        <f>PRODUCT(F16)</f>
        <v>0</v>
      </c>
      <c r="G20" s="27">
        <f>PRODUCT(G16)</f>
        <v>2</v>
      </c>
      <c r="H20" s="27">
        <f>PRODUCT(H16)</f>
        <v>0</v>
      </c>
      <c r="I20" s="27">
        <f>PRODUCT(I16)</f>
        <v>4</v>
      </c>
      <c r="J20" s="1"/>
      <c r="K20" s="43">
        <f>PRODUCT((F20+G20)/E20)</f>
        <v>0.2</v>
      </c>
      <c r="L20" s="43">
        <f>PRODUCT(H20/E20)</f>
        <v>0</v>
      </c>
      <c r="M20" s="43">
        <f>PRODUCT(I20/E20)</f>
        <v>0.4</v>
      </c>
      <c r="N20" s="30">
        <f>PRODUCT(N16)</f>
        <v>0.222</v>
      </c>
      <c r="O20" s="25">
        <f>PRODUCT(O16)</f>
        <v>18.018018018018019</v>
      </c>
      <c r="P20" s="75" t="s">
        <v>45</v>
      </c>
      <c r="Q20" s="76"/>
      <c r="R20" s="76"/>
      <c r="S20" s="77" t="s">
        <v>46</v>
      </c>
      <c r="T20" s="77"/>
      <c r="U20" s="77"/>
      <c r="V20" s="77"/>
      <c r="W20" s="77"/>
      <c r="X20" s="77"/>
      <c r="Y20" s="77"/>
      <c r="Z20" s="77"/>
      <c r="AA20" s="77"/>
      <c r="AB20" s="78"/>
      <c r="AC20" s="77"/>
      <c r="AD20" s="79" t="s">
        <v>47</v>
      </c>
      <c r="AE20" s="79"/>
      <c r="AF20" s="80" t="s">
        <v>48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4" t="s">
        <v>18</v>
      </c>
      <c r="C21" s="45"/>
      <c r="D21" s="46"/>
      <c r="E21" s="27"/>
      <c r="F21" s="27"/>
      <c r="G21" s="27"/>
      <c r="H21" s="27"/>
      <c r="I21" s="27"/>
      <c r="J21" s="1"/>
      <c r="K21" s="43"/>
      <c r="L21" s="43"/>
      <c r="M21" s="43"/>
      <c r="N21" s="30"/>
      <c r="O21" s="25"/>
      <c r="P21" s="81" t="s">
        <v>49</v>
      </c>
      <c r="Q21" s="82"/>
      <c r="R21" s="82"/>
      <c r="S21" s="83" t="s">
        <v>50</v>
      </c>
      <c r="T21" s="83"/>
      <c r="U21" s="83"/>
      <c r="V21" s="83"/>
      <c r="W21" s="83"/>
      <c r="X21" s="83"/>
      <c r="Y21" s="83"/>
      <c r="Z21" s="83"/>
      <c r="AA21" s="83"/>
      <c r="AB21" s="84"/>
      <c r="AC21" s="83"/>
      <c r="AD21" s="85" t="s">
        <v>51</v>
      </c>
      <c r="AE21" s="85"/>
      <c r="AF21" s="86" t="s">
        <v>52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7" t="s">
        <v>19</v>
      </c>
      <c r="C22" s="48"/>
      <c r="D22" s="49"/>
      <c r="E22" s="28">
        <f>PRODUCT(U16)</f>
        <v>6</v>
      </c>
      <c r="F22" s="28">
        <f>PRODUCT(V16)</f>
        <v>0</v>
      </c>
      <c r="G22" s="28">
        <f>PRODUCT(W16)</f>
        <v>3</v>
      </c>
      <c r="H22" s="28">
        <f>PRODUCT(X16)</f>
        <v>1</v>
      </c>
      <c r="I22" s="28">
        <f>PRODUCT(Y16)</f>
        <v>9</v>
      </c>
      <c r="J22" s="1"/>
      <c r="K22" s="50">
        <f>PRODUCT((F22+G22)/E22)</f>
        <v>0.5</v>
      </c>
      <c r="L22" s="50">
        <f>PRODUCT(H22/E22)</f>
        <v>0.16666666666666666</v>
      </c>
      <c r="M22" s="50">
        <f>PRODUCT(I22/E22)</f>
        <v>1.5</v>
      </c>
      <c r="N22" s="51">
        <f>PRODUCT(I22/O22)</f>
        <v>0.34615384615384615</v>
      </c>
      <c r="O22" s="25">
        <v>26</v>
      </c>
      <c r="P22" s="81" t="s">
        <v>53</v>
      </c>
      <c r="Q22" s="82"/>
      <c r="R22" s="82"/>
      <c r="S22" s="83" t="s">
        <v>54</v>
      </c>
      <c r="T22" s="83"/>
      <c r="U22" s="83"/>
      <c r="V22" s="83"/>
      <c r="W22" s="83"/>
      <c r="X22" s="83"/>
      <c r="Y22" s="83"/>
      <c r="Z22" s="83"/>
      <c r="AA22" s="83"/>
      <c r="AB22" s="84"/>
      <c r="AC22" s="83"/>
      <c r="AD22" s="85" t="s">
        <v>55</v>
      </c>
      <c r="AE22" s="85"/>
      <c r="AF22" s="86" t="s">
        <v>56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2" t="s">
        <v>20</v>
      </c>
      <c r="C23" s="53"/>
      <c r="D23" s="54"/>
      <c r="E23" s="19">
        <f>SUM(E20:E22)</f>
        <v>16</v>
      </c>
      <c r="F23" s="19">
        <f>SUM(F20:F22)</f>
        <v>0</v>
      </c>
      <c r="G23" s="19">
        <f>SUM(G20:G22)</f>
        <v>5</v>
      </c>
      <c r="H23" s="19">
        <f>SUM(H20:H22)</f>
        <v>1</v>
      </c>
      <c r="I23" s="19">
        <f>SUM(I20:I22)</f>
        <v>13</v>
      </c>
      <c r="J23" s="1"/>
      <c r="K23" s="55">
        <f>PRODUCT((F23+G23)/E23)</f>
        <v>0.3125</v>
      </c>
      <c r="L23" s="55">
        <f>PRODUCT(H23/E23)</f>
        <v>6.25E-2</v>
      </c>
      <c r="M23" s="55">
        <f>PRODUCT(I23/E23)</f>
        <v>0.8125</v>
      </c>
      <c r="N23" s="31">
        <f>PRODUCT(I23/O23)</f>
        <v>0.29533360622185839</v>
      </c>
      <c r="O23" s="25">
        <f>SUM(O20:O22)</f>
        <v>44.018018018018019</v>
      </c>
      <c r="P23" s="87" t="s">
        <v>57</v>
      </c>
      <c r="Q23" s="88"/>
      <c r="R23" s="88"/>
      <c r="S23" s="89" t="s">
        <v>58</v>
      </c>
      <c r="T23" s="89"/>
      <c r="U23" s="89"/>
      <c r="V23" s="89"/>
      <c r="W23" s="89"/>
      <c r="X23" s="89"/>
      <c r="Y23" s="89"/>
      <c r="Z23" s="89"/>
      <c r="AA23" s="89"/>
      <c r="AB23" s="90"/>
      <c r="AC23" s="89"/>
      <c r="AD23" s="91" t="s">
        <v>59</v>
      </c>
      <c r="AE23" s="91"/>
      <c r="AF23" s="92" t="s">
        <v>60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1"/>
      <c r="R24" s="1"/>
      <c r="S24" s="38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 t="s">
        <v>34</v>
      </c>
      <c r="C25" s="1"/>
      <c r="D25" s="58" t="s">
        <v>35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38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38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38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38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38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38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38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38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38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38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38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38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38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38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38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38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38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38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38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38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38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38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38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38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38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38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38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38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38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38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38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38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38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38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38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38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38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38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38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38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38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2019-02-02T12:28:20Z</dcterms:modified>
</cp:coreProperties>
</file>