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J13" i="5" s="1"/>
  <c r="O13" i="5"/>
  <c r="N13" i="5"/>
  <c r="M13" i="5"/>
  <c r="L13" i="5"/>
  <c r="J9" i="5"/>
  <c r="AS6" i="5" l="1"/>
  <c r="AG6" i="5"/>
  <c r="AS9" i="5" l="1"/>
  <c r="AQ9" i="5"/>
  <c r="AP9" i="5"/>
  <c r="AO9" i="5"/>
  <c r="AN9" i="5"/>
  <c r="AM9" i="5"/>
  <c r="AG9" i="5"/>
  <c r="K14" i="5" s="1"/>
  <c r="K15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AR9" i="5" l="1"/>
  <c r="O15" i="5"/>
  <c r="J15" i="5"/>
  <c r="J14" i="5"/>
  <c r="O14" i="5"/>
  <c r="N15" i="5"/>
  <c r="L15" i="5"/>
  <c r="M15" i="5"/>
  <c r="N14" i="5"/>
  <c r="L14" i="5"/>
  <c r="M14" i="5"/>
  <c r="AF9" i="5"/>
</calcChain>
</file>

<file path=xl/sharedStrings.xml><?xml version="1.0" encoding="utf-8"?>
<sst xmlns="http://schemas.openxmlformats.org/spreadsheetml/2006/main" count="83" uniqueCount="36">
  <si>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</si>
  <si>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</si>
  <si>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</si>
  <si>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</si>
  <si>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</si>
  <si>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</si>
  <si>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</si>
  <si>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</si>
  <si>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</si>
  <si>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</si>
  <si>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</si>
  <si>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</si>
  <si>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</si>
  <si>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</si>
  <si>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</si>
  <si>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</si>
  <si>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</si>
  <si>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</si>
  <si>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</si>
  <si>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</si>
  <si>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</si>
  <si>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</si>
  <si>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</si>
  <si>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</si>
  <si>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Ura = Kannuksen Ura  (1969)</t>
  </si>
  <si>
    <t>Severi Tikkakoski</t>
  </si>
  <si>
    <t>3.</t>
  </si>
  <si>
    <t>Ura</t>
  </si>
  <si>
    <t>7.</t>
  </si>
  <si>
    <t>Ura  2</t>
  </si>
  <si>
    <t>VePe</t>
  </si>
  <si>
    <t>11.3.2000   Veteli</t>
  </si>
  <si>
    <t>VePe = Veteli Pesis  (2001),  kasvattajaseura</t>
  </si>
  <si>
    <t>4.</t>
  </si>
  <si>
    <t>6.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</si>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</sst>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2</v>
      </c>
      <c r="AB4" s="12">
        <v>0</v>
      </c>
      <c r="AC4" s="12">
        <v>1</v>
      </c>
      <c r="AD4" s="12">
        <v>0</v>
      </c>
      <c r="AE4" s="12">
        <v>2</v>
      </c>
      <c r="AF4" s="67">
        <v>0.33329999999999999</v>
      </c>
      <c r="AG4" s="68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28</v>
      </c>
      <c r="Z5" s="1" t="s">
        <v>29</v>
      </c>
      <c r="AA5" s="12">
        <v>14</v>
      </c>
      <c r="AB5" s="12">
        <v>0</v>
      </c>
      <c r="AC5" s="12">
        <v>9</v>
      </c>
      <c r="AD5" s="12">
        <v>9</v>
      </c>
      <c r="AE5" s="12">
        <v>56</v>
      </c>
      <c r="AF5" s="67">
        <v>0.51849999999999996</v>
      </c>
      <c r="AG5" s="68">
        <v>108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26</v>
      </c>
      <c r="Z6" s="1" t="s">
        <v>30</v>
      </c>
      <c r="AA6" s="12">
        <v>16</v>
      </c>
      <c r="AB6" s="12">
        <v>2</v>
      </c>
      <c r="AC6" s="12">
        <v>8</v>
      </c>
      <c r="AD6" s="12">
        <v>21</v>
      </c>
      <c r="AE6" s="12">
        <v>69</v>
      </c>
      <c r="AF6" s="67">
        <v>0.57499999999999996</v>
      </c>
      <c r="AG6" s="68">
        <f>PRODUCT(AE6/AF6)</f>
        <v>120.00000000000001</v>
      </c>
      <c r="AH6" s="7"/>
      <c r="AI6" s="7"/>
      <c r="AJ6" s="7"/>
      <c r="AK6" s="7"/>
      <c r="AL6" s="10"/>
      <c r="AM6" s="12">
        <v>3</v>
      </c>
      <c r="AN6" s="12">
        <v>1</v>
      </c>
      <c r="AO6" s="12">
        <v>1</v>
      </c>
      <c r="AP6" s="12">
        <v>8</v>
      </c>
      <c r="AQ6" s="12">
        <v>19</v>
      </c>
      <c r="AR6" s="59">
        <v>0.73070000000000002</v>
      </c>
      <c r="AS6" s="70">
        <f>PRODUCT(AQ6/AR6)</f>
        <v>26.002463391268645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26</v>
      </c>
      <c r="Z7" s="1" t="s">
        <v>30</v>
      </c>
      <c r="AA7" s="12">
        <v>15</v>
      </c>
      <c r="AB7" s="12">
        <v>4</v>
      </c>
      <c r="AC7" s="12">
        <v>15</v>
      </c>
      <c r="AD7" s="12">
        <v>33</v>
      </c>
      <c r="AE7" s="12">
        <v>97</v>
      </c>
      <c r="AF7" s="67">
        <v>0.68789999999999996</v>
      </c>
      <c r="AG7" s="19">
        <v>141</v>
      </c>
      <c r="AH7" s="40"/>
      <c r="AI7" s="7" t="s">
        <v>33</v>
      </c>
      <c r="AJ7" s="7" t="s">
        <v>34</v>
      </c>
      <c r="AK7" s="7" t="s">
        <v>35</v>
      </c>
      <c r="AM7" s="12">
        <v>2</v>
      </c>
      <c r="AN7" s="12">
        <v>0</v>
      </c>
      <c r="AO7" s="13">
        <v>0</v>
      </c>
      <c r="AP7" s="12">
        <v>1</v>
      </c>
      <c r="AQ7" s="12">
        <v>10</v>
      </c>
      <c r="AR7" s="65">
        <v>0.58819999999999995</v>
      </c>
      <c r="AS7" s="19">
        <v>17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2020</v>
      </c>
      <c r="C8" s="12" t="s">
        <v>35</v>
      </c>
      <c r="D8" s="1" t="s">
        <v>27</v>
      </c>
      <c r="E8" s="12">
        <v>16</v>
      </c>
      <c r="F8" s="12">
        <v>1</v>
      </c>
      <c r="G8" s="12">
        <v>4</v>
      </c>
      <c r="H8" s="12">
        <v>17</v>
      </c>
      <c r="I8" s="12">
        <v>65</v>
      </c>
      <c r="J8" s="32">
        <v>0.60740000000000005</v>
      </c>
      <c r="K8" s="19">
        <v>107</v>
      </c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35</v>
      </c>
      <c r="Z8" s="1" t="s">
        <v>30</v>
      </c>
      <c r="AA8" s="12">
        <v>3</v>
      </c>
      <c r="AB8" s="12">
        <v>0</v>
      </c>
      <c r="AC8" s="12">
        <v>1</v>
      </c>
      <c r="AD8" s="12">
        <v>5</v>
      </c>
      <c r="AE8" s="12">
        <v>14</v>
      </c>
      <c r="AF8" s="32">
        <v>0.66659999999999997</v>
      </c>
      <c r="AG8" s="19">
        <v>21</v>
      </c>
      <c r="AH8" s="40"/>
      <c r="AI8" s="7"/>
      <c r="AJ8" s="7"/>
      <c r="AK8" s="7"/>
      <c r="AL8" s="10"/>
      <c r="AM8" s="12"/>
      <c r="AN8" s="12"/>
      <c r="AO8" s="13"/>
      <c r="AP8" s="12"/>
      <c r="AQ8" s="12"/>
      <c r="AR8" s="59"/>
      <c r="AS8" s="7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16</v>
      </c>
      <c r="F9" s="36">
        <f>SUM(F4:F8)</f>
        <v>1</v>
      </c>
      <c r="G9" s="36">
        <f>SUM(G4:G8)</f>
        <v>4</v>
      </c>
      <c r="H9" s="36">
        <f>SUM(H4:H8)</f>
        <v>17</v>
      </c>
      <c r="I9" s="36">
        <f>SUM(I4:I8)</f>
        <v>65</v>
      </c>
      <c r="J9" s="37">
        <f>PRODUCT(I9/K9)</f>
        <v>0.60747663551401865</v>
      </c>
      <c r="K9" s="21">
        <f>SUM(K4:K8)</f>
        <v>107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50</v>
      </c>
      <c r="AB9" s="36">
        <f>SUM(AB4:AB8)</f>
        <v>6</v>
      </c>
      <c r="AC9" s="36">
        <f>SUM(AC4:AC8)</f>
        <v>34</v>
      </c>
      <c r="AD9" s="36">
        <f>SUM(AD4:AD8)</f>
        <v>68</v>
      </c>
      <c r="AE9" s="36">
        <f>SUM(AE4:AE8)</f>
        <v>238</v>
      </c>
      <c r="AF9" s="37">
        <f>PRODUCT(AE9/AG9)</f>
        <v>0.60101010101010099</v>
      </c>
      <c r="AG9" s="21">
        <f>SUM(AG4:AG8)</f>
        <v>396</v>
      </c>
      <c r="AH9" s="18"/>
      <c r="AI9" s="29"/>
      <c r="AJ9" s="41"/>
      <c r="AK9" s="42"/>
      <c r="AL9" s="10"/>
      <c r="AM9" s="36">
        <f>SUM(AM4:AM8)</f>
        <v>5</v>
      </c>
      <c r="AN9" s="36">
        <f>SUM(AN4:AN8)</f>
        <v>1</v>
      </c>
      <c r="AO9" s="36">
        <f>SUM(AO4:AO8)</f>
        <v>1</v>
      </c>
      <c r="AP9" s="36">
        <f>SUM(AP4:AP8)</f>
        <v>9</v>
      </c>
      <c r="AQ9" s="36">
        <f>SUM(AQ4:AQ8)</f>
        <v>29</v>
      </c>
      <c r="AR9" s="37">
        <f>PRODUCT(AQ9/AS9)</f>
        <v>0.67437997065740773</v>
      </c>
      <c r="AS9" s="39">
        <f>SUM(AS4:AS8)</f>
        <v>43.002463391268648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32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16</v>
      </c>
      <c r="F13" s="47">
        <f>PRODUCT(F9+R9)</f>
        <v>1</v>
      </c>
      <c r="G13" s="47">
        <f>PRODUCT(G9+S9)</f>
        <v>4</v>
      </c>
      <c r="H13" s="47">
        <f>PRODUCT(H9+T9)</f>
        <v>17</v>
      </c>
      <c r="I13" s="47">
        <f>PRODUCT(I9+U9)</f>
        <v>65</v>
      </c>
      <c r="J13" s="60">
        <f>PRODUCT(I13/K13)</f>
        <v>0.60747663551401865</v>
      </c>
      <c r="K13" s="16">
        <f>PRODUCT(K9+W9)</f>
        <v>107</v>
      </c>
      <c r="L13" s="53">
        <f>PRODUCT((F13+G13)/E13)</f>
        <v>0.3125</v>
      </c>
      <c r="M13" s="53">
        <f>PRODUCT(H13/E13)</f>
        <v>1.0625</v>
      </c>
      <c r="N13" s="53">
        <f>PRODUCT((F13+G13+H13)/E13)</f>
        <v>1.375</v>
      </c>
      <c r="O13" s="53">
        <f>PRODUCT(I13/E13)</f>
        <v>4.0625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55</v>
      </c>
      <c r="F14" s="47">
        <f>PRODUCT(AB9+AN9)</f>
        <v>7</v>
      </c>
      <c r="G14" s="47">
        <f>PRODUCT(AC9+AO9)</f>
        <v>35</v>
      </c>
      <c r="H14" s="47">
        <f>PRODUCT(AD9+AP9)</f>
        <v>77</v>
      </c>
      <c r="I14" s="47">
        <f>PRODUCT(AE9+AQ9)</f>
        <v>267</v>
      </c>
      <c r="J14" s="60">
        <f>PRODUCT(I14/K14)</f>
        <v>0.60819704276244935</v>
      </c>
      <c r="K14" s="10">
        <f>PRODUCT(AG9+AS9)</f>
        <v>439.00246339126863</v>
      </c>
      <c r="L14" s="53">
        <f>PRODUCT((F14+G14)/E14)</f>
        <v>0.76363636363636367</v>
      </c>
      <c r="M14" s="53">
        <f>PRODUCT(H14/E14)</f>
        <v>1.4</v>
      </c>
      <c r="N14" s="53">
        <f>PRODUCT((F14+G14+H14)/E14)</f>
        <v>2.1636363636363636</v>
      </c>
      <c r="O14" s="53">
        <f>PRODUCT(I14/E14)</f>
        <v>4.8545454545454545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71</v>
      </c>
      <c r="F15" s="47">
        <f t="shared" ref="F15:I15" si="0">SUM(F12:F14)</f>
        <v>8</v>
      </c>
      <c r="G15" s="47">
        <f t="shared" si="0"/>
        <v>39</v>
      </c>
      <c r="H15" s="47">
        <f t="shared" si="0"/>
        <v>94</v>
      </c>
      <c r="I15" s="47">
        <f t="shared" si="0"/>
        <v>332</v>
      </c>
      <c r="J15" s="60">
        <f>PRODUCT(I15/K15)</f>
        <v>0.60805586468954598</v>
      </c>
      <c r="K15" s="16">
        <f>SUM(K12:K14)</f>
        <v>546.00246339126863</v>
      </c>
      <c r="L15" s="53">
        <f>PRODUCT((F15+G15)/E15)</f>
        <v>0.6619718309859155</v>
      </c>
      <c r="M15" s="53">
        <f>PRODUCT(H15/E15)</f>
        <v>1.323943661971831</v>
      </c>
      <c r="N15" s="53">
        <f>PRODUCT((F15+G15+H15)/E15)</f>
        <v>1.9859154929577465</v>
      </c>
      <c r="O15" s="53">
        <f>PRODUCT(I15/E15)</f>
        <v>4.676056338028169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S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2020-09-08T19:00:27Z</dcterms:modified>
</cp:coreProperties>
</file>