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I19" i="2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<sst xmlns="http://schemas.openxmlformats.org/spreadsheetml/2006/main" count="176" uniqueCount="67">
  <si>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</si>
  <si>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</si>
  <si>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</si>
  <si>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</si>
  <si>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</si>
  <si>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</si>
  <si>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</si>
  <si>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</si>
  <si>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</si>
  <si>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</si>
  <si>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</si>
  <si>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</si>
  <si>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</si>
  <si>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</si>
  <si>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</si>
  <si>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</si>
  <si>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</si>
  <si>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</si>
  <si>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</si>
  <si>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</si>
  <si>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</si>
  <si>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</si>
  <si>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</si>
  <si>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</si>
  <si>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</si>
  <si>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</si>
  <si>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</si>
  <si>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</si>
  <si>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</si>
  <si>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</si>
  <si>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</si>
  <si>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</si>
  <si>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</si>
  <si>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Sakari Tikka</t>
  </si>
  <si>
    <t>9.</t>
  </si>
  <si>
    <t>KiU</t>
  </si>
  <si>
    <t>13.</t>
  </si>
  <si>
    <t>JoMa</t>
  </si>
  <si>
    <t>ykköspesis</t>
  </si>
  <si>
    <t>Seurat</t>
  </si>
  <si>
    <t>KiU = Kiteen Urheilijat  (1931)</t>
  </si>
  <si>
    <t>JoMa = Joensuun Maila  (1957)</t>
  </si>
  <si>
    <t>12.5.1963</t>
  </si>
  <si>
    <t>YKKÖSPESIS</t>
  </si>
  <si>
    <t xml:space="preserve"> Arvo-ottelut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</si>
  <si>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</si>
  <si>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</si>
  <si>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</si>
  <si>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</si>
  <si>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</si>
  <si>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</si>
  <si>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</si>
  <si>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</si>
  <si>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</si>
  <si>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</si>
  <si>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</si>
  <si>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</si>
  <si>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</si>
  <si>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 = Kulhon Kunto  (1949)</t>
  </si>
  <si>
    <t>8.</t>
  </si>
  <si>
    <t>KuKu</t>
  </si>
  <si>
    <t>6.</t>
  </si>
  <si>
    <t>10.</t>
  </si>
  <si>
    <t>KiPa  2</t>
  </si>
  <si>
    <t>2.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</si>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</sst>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28" customWidth="1"/>
    <col min="16" max="20" width="5.7109375" style="75" customWidth="1"/>
    <col min="21" max="21" width="8.7109375" style="75" customWidth="1"/>
    <col min="22" max="22" width="0.5703125" style="28" customWidth="1"/>
    <col min="23" max="27" width="5.7109375" style="75" customWidth="1"/>
    <col min="28" max="28" width="8.7109375" style="75" customWidth="1"/>
    <col min="29" max="29" width="0.5703125" style="28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6"/>
      <c r="W2" s="22" t="s">
        <v>15</v>
      </c>
      <c r="X2" s="14"/>
      <c r="Y2" s="14"/>
      <c r="Z2" s="14"/>
      <c r="AA2" s="14"/>
      <c r="AB2" s="15"/>
      <c r="AC2" s="86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46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133">
        <v>1985</v>
      </c>
      <c r="C4" s="133" t="s">
        <v>59</v>
      </c>
      <c r="D4" s="127" t="s">
        <v>60</v>
      </c>
      <c r="E4" s="133"/>
      <c r="F4" s="127" t="s">
        <v>66</v>
      </c>
      <c r="G4" s="133"/>
      <c r="H4" s="133"/>
      <c r="I4" s="133"/>
      <c r="J4" s="133"/>
      <c r="K4" s="133"/>
      <c r="L4" s="133"/>
      <c r="M4" s="133"/>
      <c r="N4" s="134"/>
      <c r="O4" s="24"/>
      <c r="P4" s="25"/>
      <c r="Q4" s="25"/>
      <c r="R4" s="25"/>
      <c r="S4" s="25"/>
      <c r="T4" s="25"/>
      <c r="U4" s="29"/>
      <c r="V4" s="24"/>
      <c r="W4" s="62"/>
      <c r="X4" s="62"/>
      <c r="Y4" s="30"/>
      <c r="Z4" s="62"/>
      <c r="AA4" s="30"/>
      <c r="AB4" s="87"/>
      <c r="AC4" s="24"/>
      <c r="AD4" s="25"/>
      <c r="AE4" s="2"/>
      <c r="AF4" s="88"/>
      <c r="AG4" s="29"/>
      <c r="AH4" s="31"/>
      <c r="AI4" s="25"/>
      <c r="AJ4" s="9"/>
    </row>
    <row r="5" spans="1:37" s="23" customFormat="1" ht="15" customHeight="1" x14ac:dyDescent="0.2">
      <c r="A5" s="9"/>
      <c r="B5" s="133">
        <v>1986</v>
      </c>
      <c r="C5" s="133" t="s">
        <v>59</v>
      </c>
      <c r="D5" s="127" t="s">
        <v>60</v>
      </c>
      <c r="E5" s="133"/>
      <c r="F5" s="127" t="s">
        <v>66</v>
      </c>
      <c r="G5" s="133"/>
      <c r="H5" s="133"/>
      <c r="I5" s="133"/>
      <c r="J5" s="133"/>
      <c r="K5" s="133"/>
      <c r="L5" s="133"/>
      <c r="M5" s="133"/>
      <c r="N5" s="134"/>
      <c r="O5" s="24"/>
      <c r="P5" s="25"/>
      <c r="Q5" s="25"/>
      <c r="R5" s="25"/>
      <c r="S5" s="25"/>
      <c r="T5" s="25"/>
      <c r="U5" s="29"/>
      <c r="V5" s="24"/>
      <c r="W5" s="62"/>
      <c r="X5" s="62"/>
      <c r="Y5" s="30"/>
      <c r="Z5" s="62"/>
      <c r="AA5" s="30"/>
      <c r="AB5" s="87"/>
      <c r="AC5" s="24"/>
      <c r="AD5" s="25"/>
      <c r="AE5" s="2"/>
      <c r="AF5" s="88"/>
      <c r="AG5" s="29"/>
      <c r="AH5" s="31"/>
      <c r="AI5" s="25"/>
      <c r="AJ5" s="9"/>
    </row>
    <row r="6" spans="1:37" s="23" customFormat="1" ht="15" customHeight="1" x14ac:dyDescent="0.2">
      <c r="A6" s="9"/>
      <c r="B6" s="133">
        <v>1987</v>
      </c>
      <c r="C6" s="133" t="s">
        <v>61</v>
      </c>
      <c r="D6" s="127" t="s">
        <v>60</v>
      </c>
      <c r="E6" s="133"/>
      <c r="F6" s="127" t="s">
        <v>66</v>
      </c>
      <c r="G6" s="133"/>
      <c r="H6" s="133"/>
      <c r="I6" s="133"/>
      <c r="J6" s="133"/>
      <c r="K6" s="133"/>
      <c r="L6" s="133"/>
      <c r="M6" s="133"/>
      <c r="N6" s="134"/>
      <c r="O6" s="24"/>
      <c r="P6" s="25"/>
      <c r="Q6" s="25"/>
      <c r="R6" s="25"/>
      <c r="S6" s="25"/>
      <c r="T6" s="25"/>
      <c r="U6" s="29"/>
      <c r="V6" s="24"/>
      <c r="W6" s="62"/>
      <c r="X6" s="62"/>
      <c r="Y6" s="30"/>
      <c r="Z6" s="62"/>
      <c r="AA6" s="30"/>
      <c r="AB6" s="87"/>
      <c r="AC6" s="24"/>
      <c r="AD6" s="25"/>
      <c r="AE6" s="2"/>
      <c r="AF6" s="88"/>
      <c r="AG6" s="29"/>
      <c r="AH6" s="31"/>
      <c r="AI6" s="25"/>
      <c r="AJ6" s="9"/>
    </row>
    <row r="7" spans="1:37" s="23" customFormat="1" ht="15" customHeight="1" x14ac:dyDescent="0.2">
      <c r="A7" s="9"/>
      <c r="B7" s="133">
        <v>1988</v>
      </c>
      <c r="C7" s="133" t="s">
        <v>62</v>
      </c>
      <c r="D7" s="127" t="s">
        <v>60</v>
      </c>
      <c r="E7" s="133"/>
      <c r="F7" s="127" t="s">
        <v>66</v>
      </c>
      <c r="G7" s="133"/>
      <c r="H7" s="133"/>
      <c r="I7" s="133"/>
      <c r="J7" s="133"/>
      <c r="K7" s="133"/>
      <c r="L7" s="133"/>
      <c r="M7" s="133"/>
      <c r="N7" s="134"/>
      <c r="O7" s="24"/>
      <c r="P7" s="25"/>
      <c r="Q7" s="25"/>
      <c r="R7" s="25"/>
      <c r="S7" s="25"/>
      <c r="T7" s="25"/>
      <c r="U7" s="29"/>
      <c r="V7" s="24"/>
      <c r="W7" s="62"/>
      <c r="X7" s="62"/>
      <c r="Y7" s="30"/>
      <c r="Z7" s="62"/>
      <c r="AA7" s="30"/>
      <c r="AB7" s="87"/>
      <c r="AC7" s="24"/>
      <c r="AD7" s="25"/>
      <c r="AE7" s="2"/>
      <c r="AF7" s="88"/>
      <c r="AG7" s="29"/>
      <c r="AH7" s="31"/>
      <c r="AI7" s="25"/>
      <c r="AJ7" s="9"/>
    </row>
    <row r="8" spans="1:37" s="23" customFormat="1" ht="15" customHeight="1" x14ac:dyDescent="0.2">
      <c r="A8" s="9"/>
      <c r="B8" s="25">
        <v>1989</v>
      </c>
      <c r="C8" s="25" t="s">
        <v>34</v>
      </c>
      <c r="D8" s="26" t="s">
        <v>35</v>
      </c>
      <c r="E8" s="25">
        <v>12</v>
      </c>
      <c r="F8" s="25">
        <v>0</v>
      </c>
      <c r="G8" s="25">
        <v>0</v>
      </c>
      <c r="H8" s="25">
        <v>5</v>
      </c>
      <c r="I8" s="25">
        <v>41</v>
      </c>
      <c r="J8" s="25">
        <v>28</v>
      </c>
      <c r="K8" s="25">
        <v>12</v>
      </c>
      <c r="L8" s="25">
        <v>1</v>
      </c>
      <c r="M8" s="25">
        <v>0</v>
      </c>
      <c r="N8" s="27">
        <v>0.55400000000000005</v>
      </c>
      <c r="O8" s="24"/>
      <c r="P8" s="25"/>
      <c r="Q8" s="25"/>
      <c r="R8" s="25"/>
      <c r="S8" s="25"/>
      <c r="T8" s="25"/>
      <c r="U8" s="29"/>
      <c r="V8" s="24"/>
      <c r="W8" s="62"/>
      <c r="X8" s="62"/>
      <c r="Y8" s="30"/>
      <c r="Z8" s="62"/>
      <c r="AA8" s="30"/>
      <c r="AB8" s="87"/>
      <c r="AC8" s="24"/>
      <c r="AD8" s="25"/>
      <c r="AE8" s="2"/>
      <c r="AF8" s="88"/>
      <c r="AG8" s="29"/>
      <c r="AH8" s="31"/>
      <c r="AI8" s="25"/>
      <c r="AJ8" s="9"/>
    </row>
    <row r="9" spans="1:37" s="23" customFormat="1" ht="15" customHeight="1" x14ac:dyDescent="0.2">
      <c r="A9" s="9"/>
      <c r="B9" s="133">
        <v>1990</v>
      </c>
      <c r="C9" s="133" t="s">
        <v>34</v>
      </c>
      <c r="D9" s="135" t="s">
        <v>63</v>
      </c>
      <c r="E9" s="133"/>
      <c r="F9" s="127" t="s">
        <v>66</v>
      </c>
      <c r="G9" s="133"/>
      <c r="H9" s="133"/>
      <c r="I9" s="133"/>
      <c r="J9" s="133"/>
      <c r="K9" s="133"/>
      <c r="L9" s="133"/>
      <c r="M9" s="133"/>
      <c r="N9" s="134"/>
      <c r="O9" s="24"/>
      <c r="P9" s="25"/>
      <c r="Q9" s="25"/>
      <c r="R9" s="25"/>
      <c r="S9" s="25"/>
      <c r="T9" s="25"/>
      <c r="U9" s="29"/>
      <c r="V9" s="24"/>
      <c r="W9" s="62"/>
      <c r="X9" s="62"/>
      <c r="Y9" s="30"/>
      <c r="Z9" s="62"/>
      <c r="AA9" s="30"/>
      <c r="AB9" s="87"/>
      <c r="AC9" s="24"/>
      <c r="AD9" s="25"/>
      <c r="AE9" s="2"/>
      <c r="AF9" s="88"/>
      <c r="AG9" s="29"/>
      <c r="AH9" s="31"/>
      <c r="AI9" s="25"/>
      <c r="AJ9" s="9"/>
    </row>
    <row r="10" spans="1:37" s="23" customFormat="1" ht="15" customHeight="1" x14ac:dyDescent="0.2">
      <c r="A10" s="9"/>
      <c r="B10" s="133">
        <v>1991</v>
      </c>
      <c r="C10" s="133" t="s">
        <v>64</v>
      </c>
      <c r="D10" s="135" t="s">
        <v>37</v>
      </c>
      <c r="E10" s="133"/>
      <c r="F10" s="127" t="s">
        <v>66</v>
      </c>
      <c r="G10" s="133"/>
      <c r="H10" s="133"/>
      <c r="I10" s="133"/>
      <c r="J10" s="133"/>
      <c r="K10" s="133"/>
      <c r="L10" s="133"/>
      <c r="M10" s="133"/>
      <c r="N10" s="134"/>
      <c r="O10" s="24"/>
      <c r="P10" s="25"/>
      <c r="Q10" s="25"/>
      <c r="R10" s="25"/>
      <c r="S10" s="25"/>
      <c r="T10" s="25"/>
      <c r="U10" s="29"/>
      <c r="V10" s="24"/>
      <c r="W10" s="62"/>
      <c r="X10" s="62"/>
      <c r="Y10" s="30"/>
      <c r="Z10" s="62"/>
      <c r="AA10" s="30"/>
      <c r="AB10" s="87"/>
      <c r="AC10" s="24"/>
      <c r="AD10" s="25"/>
      <c r="AE10" s="2"/>
      <c r="AF10" s="88"/>
      <c r="AG10" s="29"/>
      <c r="AH10" s="31"/>
      <c r="AI10" s="25"/>
      <c r="AJ10" s="9"/>
    </row>
    <row r="11" spans="1:37" s="23" customFormat="1" ht="15" customHeight="1" x14ac:dyDescent="0.2">
      <c r="A11" s="9"/>
      <c r="B11" s="133">
        <v>1992</v>
      </c>
      <c r="C11" s="133" t="s">
        <v>65</v>
      </c>
      <c r="D11" s="135" t="s">
        <v>37</v>
      </c>
      <c r="E11" s="133"/>
      <c r="F11" s="127" t="s">
        <v>66</v>
      </c>
      <c r="G11" s="133"/>
      <c r="H11" s="133"/>
      <c r="I11" s="133"/>
      <c r="J11" s="133"/>
      <c r="K11" s="133"/>
      <c r="L11" s="133"/>
      <c r="M11" s="133"/>
      <c r="N11" s="134"/>
      <c r="O11" s="24"/>
      <c r="P11" s="25"/>
      <c r="Q11" s="25"/>
      <c r="R11" s="25"/>
      <c r="S11" s="25"/>
      <c r="T11" s="25"/>
      <c r="U11" s="29"/>
      <c r="V11" s="24"/>
      <c r="W11" s="62"/>
      <c r="X11" s="62"/>
      <c r="Y11" s="30"/>
      <c r="Z11" s="62"/>
      <c r="AA11" s="30"/>
      <c r="AB11" s="87"/>
      <c r="AC11" s="24"/>
      <c r="AD11" s="25"/>
      <c r="AE11" s="2"/>
      <c r="AF11" s="88"/>
      <c r="AG11" s="29"/>
      <c r="AH11" s="31"/>
      <c r="AI11" s="25"/>
      <c r="AJ11" s="9"/>
    </row>
    <row r="12" spans="1:37" s="23" customFormat="1" ht="15" customHeight="1" x14ac:dyDescent="0.2">
      <c r="A12" s="9"/>
      <c r="B12" s="32">
        <v>1993</v>
      </c>
      <c r="C12" s="32" t="s">
        <v>36</v>
      </c>
      <c r="D12" s="33" t="s">
        <v>37</v>
      </c>
      <c r="E12" s="32"/>
      <c r="F12" s="34" t="s">
        <v>38</v>
      </c>
      <c r="G12" s="78"/>
      <c r="H12" s="77"/>
      <c r="I12" s="32"/>
      <c r="J12" s="32"/>
      <c r="K12" s="32"/>
      <c r="L12" s="32"/>
      <c r="M12" s="32"/>
      <c r="N12" s="35"/>
      <c r="O12" s="24"/>
      <c r="P12" s="25"/>
      <c r="Q12" s="25"/>
      <c r="R12" s="25"/>
      <c r="S12" s="25"/>
      <c r="T12" s="25"/>
      <c r="U12" s="29"/>
      <c r="V12" s="24"/>
      <c r="W12" s="62"/>
      <c r="X12" s="62"/>
      <c r="Y12" s="30"/>
      <c r="Z12" s="62"/>
      <c r="AA12" s="30"/>
      <c r="AB12" s="87"/>
      <c r="AC12" s="24"/>
      <c r="AD12" s="25"/>
      <c r="AE12" s="2"/>
      <c r="AF12" s="88"/>
      <c r="AG12" s="29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12</v>
      </c>
      <c r="F13" s="18">
        <v>0</v>
      </c>
      <c r="G13" s="18">
        <v>0</v>
      </c>
      <c r="H13" s="18">
        <v>5</v>
      </c>
      <c r="I13" s="18">
        <v>41</v>
      </c>
      <c r="J13" s="18">
        <v>28</v>
      </c>
      <c r="K13" s="18">
        <v>12</v>
      </c>
      <c r="L13" s="18">
        <v>1</v>
      </c>
      <c r="M13" s="18">
        <v>0</v>
      </c>
      <c r="N13" s="36">
        <v>0.55400000000000005</v>
      </c>
      <c r="O13" s="89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6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7" t="s">
        <v>2</v>
      </c>
      <c r="C14" s="31"/>
      <c r="D14" s="38">
        <v>22.666666666666664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39"/>
      <c r="Q14" s="42"/>
      <c r="R14" s="39"/>
      <c r="S14" s="39"/>
      <c r="T14" s="39"/>
      <c r="U14" s="39"/>
      <c r="V14" s="28"/>
      <c r="W14" s="39"/>
      <c r="X14" s="39"/>
      <c r="Y14" s="39"/>
      <c r="Z14" s="39"/>
      <c r="AA14" s="39"/>
      <c r="AB14" s="39"/>
      <c r="AC14" s="28"/>
      <c r="AD14" s="39"/>
      <c r="AE14" s="39"/>
      <c r="AF14" s="39"/>
      <c r="AG14" s="39"/>
      <c r="AH14" s="39"/>
      <c r="AI14" s="39"/>
      <c r="AJ14" s="9"/>
    </row>
    <row r="15" spans="1:37" s="23" customFormat="1" ht="15" customHeight="1" x14ac:dyDescent="0.25">
      <c r="A15" s="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8"/>
      <c r="P15" s="39"/>
      <c r="Q15" s="42"/>
      <c r="R15" s="39"/>
      <c r="S15" s="39"/>
      <c r="T15" s="39"/>
      <c r="U15" s="39"/>
      <c r="V15" s="28"/>
      <c r="W15" s="39"/>
      <c r="X15" s="39"/>
      <c r="Y15" s="39"/>
      <c r="Z15" s="39"/>
      <c r="AA15" s="39"/>
      <c r="AB15" s="39"/>
      <c r="AC15" s="28"/>
      <c r="AD15" s="39"/>
      <c r="AE15" s="39"/>
      <c r="AF15" s="39"/>
      <c r="AG15" s="39"/>
      <c r="AH15" s="39"/>
      <c r="AI15" s="39"/>
      <c r="AJ15" s="9"/>
    </row>
    <row r="16" spans="1:37" ht="15" customHeight="1" x14ac:dyDescent="0.25">
      <c r="A16" s="9"/>
      <c r="B16" s="22" t="s">
        <v>24</v>
      </c>
      <c r="C16" s="43"/>
      <c r="D16" s="43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9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4" t="s">
        <v>29</v>
      </c>
      <c r="Q16" s="12"/>
      <c r="R16" s="12"/>
      <c r="S16" s="12"/>
      <c r="T16" s="45"/>
      <c r="U16" s="45"/>
      <c r="V16" s="45"/>
      <c r="W16" s="45"/>
      <c r="X16" s="45"/>
      <c r="Y16" s="45"/>
      <c r="Z16" s="12"/>
      <c r="AA16" s="12"/>
      <c r="AB16" s="12"/>
      <c r="AC16" s="12"/>
      <c r="AD16" s="12"/>
      <c r="AE16" s="12"/>
      <c r="AF16" s="12"/>
      <c r="AG16" s="12"/>
      <c r="AH16" s="12"/>
      <c r="AI16" s="46"/>
      <c r="AJ16" s="9"/>
      <c r="AK16" s="39"/>
    </row>
    <row r="17" spans="1:37" ht="15" customHeight="1" x14ac:dyDescent="0.2">
      <c r="A17" s="9"/>
      <c r="B17" s="44" t="s">
        <v>12</v>
      </c>
      <c r="C17" s="12"/>
      <c r="D17" s="46"/>
      <c r="E17" s="25">
        <v>12</v>
      </c>
      <c r="F17" s="25">
        <v>0</v>
      </c>
      <c r="G17" s="25">
        <v>0</v>
      </c>
      <c r="H17" s="25">
        <v>5</v>
      </c>
      <c r="I17" s="25">
        <v>41</v>
      </c>
      <c r="J17" s="39"/>
      <c r="K17" s="47">
        <v>0</v>
      </c>
      <c r="L17" s="47">
        <v>0.41666666666666669</v>
      </c>
      <c r="M17" s="47">
        <v>3.4166666666666665</v>
      </c>
      <c r="N17" s="27">
        <v>0.55400000000000005</v>
      </c>
      <c r="O17" s="24">
        <v>34.042553191489361</v>
      </c>
      <c r="P17" s="48" t="s">
        <v>9</v>
      </c>
      <c r="Q17" s="49"/>
      <c r="R17" s="50"/>
      <c r="S17" s="50"/>
      <c r="T17" s="50"/>
      <c r="U17" s="50"/>
      <c r="V17" s="50"/>
      <c r="W17" s="90"/>
      <c r="X17" s="58"/>
      <c r="Y17" s="51"/>
      <c r="Z17" s="90"/>
      <c r="AA17" s="91"/>
      <c r="AB17" s="90"/>
      <c r="AC17" s="92"/>
      <c r="AD17" s="92"/>
      <c r="AE17" s="92"/>
      <c r="AF17" s="92"/>
      <c r="AG17" s="92"/>
      <c r="AH17" s="50"/>
      <c r="AI17" s="93"/>
      <c r="AJ17" s="9"/>
      <c r="AK17" s="39"/>
    </row>
    <row r="18" spans="1:37" ht="15" customHeight="1" x14ac:dyDescent="0.2">
      <c r="A18" s="9"/>
      <c r="B18" s="52" t="s">
        <v>14</v>
      </c>
      <c r="C18" s="53"/>
      <c r="D18" s="54"/>
      <c r="E18" s="25"/>
      <c r="F18" s="25"/>
      <c r="G18" s="25"/>
      <c r="H18" s="25"/>
      <c r="I18" s="25"/>
      <c r="J18" s="39"/>
      <c r="K18" s="47"/>
      <c r="L18" s="47"/>
      <c r="M18" s="47"/>
      <c r="N18" s="27"/>
      <c r="O18" s="24"/>
      <c r="P18" s="55" t="s">
        <v>47</v>
      </c>
      <c r="Q18" s="56"/>
      <c r="R18" s="57"/>
      <c r="S18" s="57"/>
      <c r="T18" s="57"/>
      <c r="U18" s="57"/>
      <c r="V18" s="57"/>
      <c r="W18" s="57"/>
      <c r="X18" s="58"/>
      <c r="Y18" s="58"/>
      <c r="Z18" s="94"/>
      <c r="AA18" s="95"/>
      <c r="AB18" s="94"/>
      <c r="AC18" s="96"/>
      <c r="AD18" s="96"/>
      <c r="AE18" s="96"/>
      <c r="AF18" s="96"/>
      <c r="AG18" s="96"/>
      <c r="AH18" s="58"/>
      <c r="AI18" s="97"/>
      <c r="AJ18" s="9"/>
      <c r="AK18" s="39"/>
    </row>
    <row r="19" spans="1:37" ht="15" customHeight="1" x14ac:dyDescent="0.2">
      <c r="A19" s="9"/>
      <c r="B19" s="59" t="s">
        <v>15</v>
      </c>
      <c r="C19" s="60"/>
      <c r="D19" s="61"/>
      <c r="E19" s="62">
        <v>4</v>
      </c>
      <c r="F19" s="62">
        <v>0</v>
      </c>
      <c r="G19" s="62">
        <v>0</v>
      </c>
      <c r="H19" s="62">
        <v>0</v>
      </c>
      <c r="I19" s="62">
        <v>4</v>
      </c>
      <c r="J19" s="39"/>
      <c r="K19" s="63">
        <v>0</v>
      </c>
      <c r="L19" s="63">
        <v>0</v>
      </c>
      <c r="M19" s="63">
        <v>1</v>
      </c>
      <c r="N19" s="64">
        <v>0.44400000000000001</v>
      </c>
      <c r="O19" s="24"/>
      <c r="P19" s="55" t="s">
        <v>48</v>
      </c>
      <c r="Q19" s="56"/>
      <c r="R19" s="57"/>
      <c r="S19" s="57"/>
      <c r="T19" s="57"/>
      <c r="U19" s="57"/>
      <c r="V19" s="57"/>
      <c r="W19" s="57"/>
      <c r="X19" s="58"/>
      <c r="Y19" s="58"/>
      <c r="Z19" s="58"/>
      <c r="AA19" s="58"/>
      <c r="AB19" s="94"/>
      <c r="AC19" s="94"/>
      <c r="AD19" s="96"/>
      <c r="AE19" s="96"/>
      <c r="AF19" s="96"/>
      <c r="AG19" s="96"/>
      <c r="AH19" s="58"/>
      <c r="AI19" s="97"/>
      <c r="AJ19" s="9"/>
      <c r="AK19" s="39"/>
    </row>
    <row r="20" spans="1:37" ht="15" customHeight="1" x14ac:dyDescent="0.2">
      <c r="A20" s="9"/>
      <c r="B20" s="65" t="s">
        <v>25</v>
      </c>
      <c r="C20" s="66"/>
      <c r="D20" s="67"/>
      <c r="E20" s="18">
        <v>16</v>
      </c>
      <c r="F20" s="18">
        <v>0</v>
      </c>
      <c r="G20" s="18">
        <v>0</v>
      </c>
      <c r="H20" s="18">
        <v>5</v>
      </c>
      <c r="I20" s="18">
        <v>45</v>
      </c>
      <c r="J20" s="39"/>
      <c r="K20" s="68">
        <v>0</v>
      </c>
      <c r="L20" s="68">
        <v>0.3125</v>
      </c>
      <c r="M20" s="68">
        <v>2.8125</v>
      </c>
      <c r="N20" s="36">
        <v>0.54216867469879515</v>
      </c>
      <c r="O20" s="24">
        <v>34.042553191489361</v>
      </c>
      <c r="P20" s="69" t="s">
        <v>10</v>
      </c>
      <c r="Q20" s="70"/>
      <c r="R20" s="71"/>
      <c r="S20" s="71"/>
      <c r="T20" s="71"/>
      <c r="U20" s="71"/>
      <c r="V20" s="71"/>
      <c r="W20" s="71"/>
      <c r="X20" s="98"/>
      <c r="Y20" s="98"/>
      <c r="Z20" s="72"/>
      <c r="AA20" s="72"/>
      <c r="AB20" s="98"/>
      <c r="AC20" s="98"/>
      <c r="AD20" s="99"/>
      <c r="AE20" s="99"/>
      <c r="AF20" s="99"/>
      <c r="AG20" s="99"/>
      <c r="AH20" s="72"/>
      <c r="AI20" s="100"/>
      <c r="AJ20" s="9"/>
      <c r="AK20" s="39"/>
    </row>
    <row r="21" spans="1:37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4"/>
      <c r="P21" s="39"/>
      <c r="Q21" s="42"/>
      <c r="R21" s="39"/>
      <c r="S21" s="24"/>
      <c r="T21" s="24"/>
      <c r="U21" s="73"/>
      <c r="V21" s="39"/>
      <c r="W21" s="39"/>
      <c r="X21" s="39"/>
      <c r="Y21" s="39"/>
      <c r="Z21" s="24"/>
      <c r="AA21" s="24"/>
      <c r="AB21" s="24"/>
      <c r="AC21" s="24"/>
      <c r="AD21" s="39"/>
      <c r="AE21" s="39"/>
      <c r="AF21" s="39"/>
      <c r="AG21" s="39"/>
      <c r="AH21" s="39"/>
      <c r="AI21" s="39"/>
      <c r="AJ21" s="9"/>
      <c r="AK21" s="24"/>
    </row>
    <row r="22" spans="1:37" ht="15" customHeight="1" x14ac:dyDescent="0.25">
      <c r="A22" s="9"/>
      <c r="B22" s="39" t="s">
        <v>39</v>
      </c>
      <c r="C22" s="39"/>
      <c r="D22" s="74" t="s">
        <v>58</v>
      </c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39"/>
      <c r="U22" s="24"/>
      <c r="V22" s="73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9"/>
    </row>
    <row r="23" spans="1:37" ht="15" customHeight="1" x14ac:dyDescent="0.25">
      <c r="A23" s="9"/>
      <c r="B23" s="39"/>
      <c r="C23" s="39"/>
      <c r="D23" s="74" t="s">
        <v>40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39"/>
      <c r="U23" s="24"/>
      <c r="V23" s="73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9"/>
    </row>
    <row r="24" spans="1:37" ht="15" customHeight="1" x14ac:dyDescent="0.2">
      <c r="A24" s="9"/>
      <c r="B24" s="39"/>
      <c r="C24" s="39"/>
      <c r="D24" s="74" t="s">
        <v>41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4"/>
      <c r="P24" s="39"/>
      <c r="Q24" s="4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9"/>
    </row>
    <row r="25" spans="1:37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4"/>
      <c r="P25" s="39"/>
      <c r="Q25" s="42"/>
      <c r="R25" s="39"/>
      <c r="S25" s="24"/>
      <c r="T25" s="24"/>
      <c r="U25" s="73"/>
      <c r="V25" s="24"/>
      <c r="W25" s="24"/>
      <c r="X25" s="73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  <c r="AJ25" s="9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24"/>
      <c r="T26" s="24"/>
      <c r="U26" s="73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1"/>
      <c r="D28" s="1"/>
      <c r="E28" s="39"/>
      <c r="F28" s="39"/>
      <c r="G28" s="39"/>
      <c r="H28" s="39"/>
      <c r="I28" s="39"/>
      <c r="J28" s="39"/>
      <c r="K28" s="39"/>
      <c r="L28" s="39"/>
      <c r="M28" s="101"/>
      <c r="N28" s="101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3"/>
      <c r="Y147" s="7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3"/>
      <c r="Y148" s="7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3"/>
      <c r="Y149" s="7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3"/>
      <c r="Y150" s="7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3"/>
      <c r="Y151" s="7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3"/>
      <c r="Y152" s="7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3"/>
      <c r="Y153" s="7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3"/>
      <c r="Y154" s="7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3"/>
      <c r="Y155" s="7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3"/>
      <c r="Y156" s="7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3"/>
      <c r="Y157" s="7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3"/>
      <c r="Y158" s="7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3"/>
      <c r="Y159" s="7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3"/>
      <c r="Y160" s="7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3"/>
      <c r="Y161" s="7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3"/>
      <c r="Y162" s="7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3"/>
      <c r="Y163" s="7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3"/>
      <c r="Y164" s="7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3"/>
      <c r="Y165" s="7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3"/>
      <c r="Y166" s="7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3"/>
      <c r="Y167" s="7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3"/>
      <c r="Y168" s="7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3"/>
      <c r="Y169" s="7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3"/>
      <c r="Y170" s="7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3"/>
      <c r="Y171" s="7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3"/>
      <c r="Y172" s="7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3"/>
      <c r="Y173" s="7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3"/>
      <c r="Y174" s="7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3"/>
      <c r="Y175" s="7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3"/>
      <c r="Y176" s="7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3"/>
      <c r="Y177" s="7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3"/>
      <c r="Y178" s="7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3"/>
      <c r="Y179" s="7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3"/>
      <c r="Y180" s="7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3"/>
      <c r="Y181" s="7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3"/>
      <c r="Y182" s="7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3"/>
      <c r="Y183" s="7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3"/>
      <c r="Y184" s="7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3"/>
      <c r="Y185" s="7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3"/>
      <c r="Y186" s="7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3"/>
      <c r="Y187" s="7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3"/>
      <c r="Y188" s="7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3"/>
      <c r="Y189" s="7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3"/>
      <c r="Y190" s="7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73"/>
      <c r="Y191" s="7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73"/>
      <c r="Y192" s="7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73"/>
      <c r="Y193" s="7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73"/>
      <c r="Y194" s="7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73"/>
      <c r="Y195" s="7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73"/>
      <c r="Y196" s="7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73"/>
      <c r="Y197" s="7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73"/>
      <c r="Y198" s="7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sortState ref="B4:S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42</v>
      </c>
      <c r="F1" s="10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9" t="s">
        <v>43</v>
      </c>
      <c r="C2" s="80"/>
      <c r="D2" s="104"/>
      <c r="E2" s="13" t="s">
        <v>12</v>
      </c>
      <c r="F2" s="14"/>
      <c r="G2" s="14"/>
      <c r="H2" s="14"/>
      <c r="I2" s="20"/>
      <c r="J2" s="15"/>
      <c r="K2" s="85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105" t="s">
        <v>51</v>
      </c>
      <c r="Y2" s="106"/>
      <c r="Z2" s="107"/>
      <c r="AA2" s="13" t="s">
        <v>12</v>
      </c>
      <c r="AB2" s="14"/>
      <c r="AC2" s="14"/>
      <c r="AD2" s="14"/>
      <c r="AE2" s="20"/>
      <c r="AF2" s="15"/>
      <c r="AG2" s="85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10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8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8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1"/>
      <c r="D4" s="37"/>
      <c r="E4" s="25"/>
      <c r="F4" s="25"/>
      <c r="G4" s="25"/>
      <c r="H4" s="29"/>
      <c r="I4" s="25"/>
      <c r="J4" s="109"/>
      <c r="K4" s="28"/>
      <c r="L4" s="110"/>
      <c r="M4" s="18"/>
      <c r="N4" s="18"/>
      <c r="O4" s="18"/>
      <c r="P4" s="24"/>
      <c r="Q4" s="25"/>
      <c r="R4" s="25"/>
      <c r="S4" s="29"/>
      <c r="T4" s="25"/>
      <c r="U4" s="25"/>
      <c r="V4" s="111"/>
      <c r="W4" s="28"/>
      <c r="X4" s="25">
        <v>1985</v>
      </c>
      <c r="Y4" s="25" t="s">
        <v>59</v>
      </c>
      <c r="Z4" s="2" t="s">
        <v>60</v>
      </c>
      <c r="AA4" s="25">
        <v>18</v>
      </c>
      <c r="AB4" s="25">
        <v>0</v>
      </c>
      <c r="AC4" s="25">
        <v>4</v>
      </c>
      <c r="AD4" s="25">
        <v>17</v>
      </c>
      <c r="AE4" s="25"/>
      <c r="AF4" s="109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2"/>
      <c r="AS4" s="8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1"/>
      <c r="D5" s="37"/>
      <c r="E5" s="25"/>
      <c r="F5" s="25"/>
      <c r="G5" s="25"/>
      <c r="H5" s="29"/>
      <c r="I5" s="25"/>
      <c r="J5" s="109"/>
      <c r="K5" s="28"/>
      <c r="L5" s="110"/>
      <c r="M5" s="18"/>
      <c r="N5" s="18"/>
      <c r="O5" s="18"/>
      <c r="P5" s="24"/>
      <c r="Q5" s="25"/>
      <c r="R5" s="25"/>
      <c r="S5" s="29"/>
      <c r="T5" s="25"/>
      <c r="U5" s="25"/>
      <c r="V5" s="111"/>
      <c r="W5" s="28"/>
      <c r="X5" s="25">
        <v>1986</v>
      </c>
      <c r="Y5" s="25" t="s">
        <v>59</v>
      </c>
      <c r="Z5" s="2" t="s">
        <v>60</v>
      </c>
      <c r="AA5" s="25">
        <v>22</v>
      </c>
      <c r="AB5" s="25">
        <v>0</v>
      </c>
      <c r="AC5" s="25">
        <v>6</v>
      </c>
      <c r="AD5" s="25">
        <v>25</v>
      </c>
      <c r="AE5" s="25"/>
      <c r="AF5" s="109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2"/>
      <c r="AS5" s="8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1"/>
      <c r="D6" s="37"/>
      <c r="E6" s="25"/>
      <c r="F6" s="25"/>
      <c r="G6" s="25"/>
      <c r="H6" s="29"/>
      <c r="I6" s="25"/>
      <c r="J6" s="109"/>
      <c r="K6" s="28"/>
      <c r="L6" s="110"/>
      <c r="M6" s="18"/>
      <c r="N6" s="18"/>
      <c r="O6" s="18"/>
      <c r="P6" s="24"/>
      <c r="Q6" s="25"/>
      <c r="R6" s="25"/>
      <c r="S6" s="29"/>
      <c r="T6" s="25"/>
      <c r="U6" s="25"/>
      <c r="V6" s="111"/>
      <c r="W6" s="28"/>
      <c r="X6" s="25">
        <v>1987</v>
      </c>
      <c r="Y6" s="25" t="s">
        <v>61</v>
      </c>
      <c r="Z6" s="2" t="s">
        <v>60</v>
      </c>
      <c r="AA6" s="25">
        <v>22</v>
      </c>
      <c r="AB6" s="25">
        <v>0</v>
      </c>
      <c r="AC6" s="25">
        <v>11</v>
      </c>
      <c r="AD6" s="25">
        <v>27</v>
      </c>
      <c r="AE6" s="25"/>
      <c r="AF6" s="109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2"/>
      <c r="AS6" s="8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1"/>
      <c r="D7" s="37"/>
      <c r="E7" s="25"/>
      <c r="F7" s="25"/>
      <c r="G7" s="25"/>
      <c r="H7" s="29"/>
      <c r="I7" s="25"/>
      <c r="J7" s="109"/>
      <c r="K7" s="28"/>
      <c r="L7" s="110"/>
      <c r="M7" s="18"/>
      <c r="N7" s="18"/>
      <c r="O7" s="18"/>
      <c r="P7" s="24"/>
      <c r="Q7" s="25"/>
      <c r="R7" s="25"/>
      <c r="S7" s="29"/>
      <c r="T7" s="25"/>
      <c r="U7" s="25"/>
      <c r="V7" s="111"/>
      <c r="W7" s="28"/>
      <c r="X7" s="25">
        <v>1988</v>
      </c>
      <c r="Y7" s="25" t="s">
        <v>62</v>
      </c>
      <c r="Z7" s="2" t="s">
        <v>60</v>
      </c>
      <c r="AA7" s="25">
        <v>22</v>
      </c>
      <c r="AB7" s="25">
        <v>1</v>
      </c>
      <c r="AC7" s="25">
        <v>12</v>
      </c>
      <c r="AD7" s="25">
        <v>26</v>
      </c>
      <c r="AE7" s="25"/>
      <c r="AF7" s="109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2"/>
      <c r="AS7" s="8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1"/>
      <c r="D8" s="37"/>
      <c r="E8" s="25"/>
      <c r="F8" s="25"/>
      <c r="G8" s="25"/>
      <c r="H8" s="29"/>
      <c r="I8" s="25"/>
      <c r="J8" s="109"/>
      <c r="K8" s="28"/>
      <c r="L8" s="110"/>
      <c r="M8" s="18"/>
      <c r="N8" s="18"/>
      <c r="O8" s="18"/>
      <c r="P8" s="24"/>
      <c r="Q8" s="25"/>
      <c r="R8" s="25"/>
      <c r="S8" s="29"/>
      <c r="T8" s="25"/>
      <c r="U8" s="25"/>
      <c r="V8" s="111"/>
      <c r="W8" s="28"/>
      <c r="X8" s="25"/>
      <c r="Y8" s="25"/>
      <c r="Z8" s="2"/>
      <c r="AA8" s="25"/>
      <c r="AB8" s="25"/>
      <c r="AC8" s="25"/>
      <c r="AD8" s="25"/>
      <c r="AE8" s="25"/>
      <c r="AF8" s="109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2"/>
      <c r="AS8" s="8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1"/>
      <c r="D9" s="37"/>
      <c r="E9" s="25"/>
      <c r="F9" s="25"/>
      <c r="G9" s="25"/>
      <c r="H9" s="29"/>
      <c r="I9" s="25"/>
      <c r="J9" s="109"/>
      <c r="K9" s="28"/>
      <c r="L9" s="110"/>
      <c r="M9" s="18"/>
      <c r="N9" s="18"/>
      <c r="O9" s="18"/>
      <c r="P9" s="24"/>
      <c r="Q9" s="25"/>
      <c r="R9" s="25"/>
      <c r="S9" s="29"/>
      <c r="T9" s="25"/>
      <c r="U9" s="25"/>
      <c r="V9" s="111"/>
      <c r="W9" s="28"/>
      <c r="X9" s="25">
        <v>1990</v>
      </c>
      <c r="Y9" s="25" t="s">
        <v>34</v>
      </c>
      <c r="Z9" s="26" t="s">
        <v>63</v>
      </c>
      <c r="AA9" s="25">
        <v>20</v>
      </c>
      <c r="AB9" s="25">
        <v>0</v>
      </c>
      <c r="AC9" s="25">
        <v>6</v>
      </c>
      <c r="AD9" s="25">
        <v>19</v>
      </c>
      <c r="AE9" s="25"/>
      <c r="AF9" s="109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2"/>
      <c r="AS9" s="8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1"/>
      <c r="D10" s="37"/>
      <c r="E10" s="25"/>
      <c r="F10" s="25"/>
      <c r="G10" s="25"/>
      <c r="H10" s="29"/>
      <c r="I10" s="25"/>
      <c r="J10" s="109"/>
      <c r="K10" s="28"/>
      <c r="L10" s="110"/>
      <c r="M10" s="18"/>
      <c r="N10" s="18"/>
      <c r="O10" s="18"/>
      <c r="P10" s="24"/>
      <c r="Q10" s="25"/>
      <c r="R10" s="25"/>
      <c r="S10" s="29"/>
      <c r="T10" s="25"/>
      <c r="U10" s="25"/>
      <c r="V10" s="111"/>
      <c r="W10" s="28"/>
      <c r="X10" s="25">
        <v>1991</v>
      </c>
      <c r="Y10" s="25" t="s">
        <v>64</v>
      </c>
      <c r="Z10" s="26" t="s">
        <v>37</v>
      </c>
      <c r="AA10" s="25">
        <v>15</v>
      </c>
      <c r="AB10" s="25">
        <v>0</v>
      </c>
      <c r="AC10" s="25">
        <v>12</v>
      </c>
      <c r="AD10" s="25">
        <v>12</v>
      </c>
      <c r="AE10" s="25"/>
      <c r="AF10" s="109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2"/>
      <c r="AS10" s="8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31"/>
      <c r="D11" s="37"/>
      <c r="E11" s="25"/>
      <c r="F11" s="25"/>
      <c r="G11" s="25"/>
      <c r="H11" s="29"/>
      <c r="I11" s="25"/>
      <c r="J11" s="109"/>
      <c r="K11" s="28"/>
      <c r="L11" s="110"/>
      <c r="M11" s="18"/>
      <c r="N11" s="18"/>
      <c r="O11" s="18"/>
      <c r="P11" s="24"/>
      <c r="Q11" s="25"/>
      <c r="R11" s="25"/>
      <c r="S11" s="29"/>
      <c r="T11" s="25"/>
      <c r="U11" s="25"/>
      <c r="V11" s="111"/>
      <c r="W11" s="28"/>
      <c r="X11" s="25">
        <v>1992</v>
      </c>
      <c r="Y11" s="25" t="s">
        <v>65</v>
      </c>
      <c r="Z11" s="26" t="s">
        <v>37</v>
      </c>
      <c r="AA11" s="25">
        <v>19</v>
      </c>
      <c r="AB11" s="25">
        <v>0</v>
      </c>
      <c r="AC11" s="25">
        <v>11</v>
      </c>
      <c r="AD11" s="25">
        <v>13</v>
      </c>
      <c r="AE11" s="25"/>
      <c r="AF11" s="109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2"/>
      <c r="AS11" s="8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>
        <v>1993</v>
      </c>
      <c r="C12" s="25" t="s">
        <v>36</v>
      </c>
      <c r="D12" s="37" t="s">
        <v>37</v>
      </c>
      <c r="E12" s="25">
        <v>5</v>
      </c>
      <c r="F12" s="25">
        <v>0</v>
      </c>
      <c r="G12" s="25">
        <v>1</v>
      </c>
      <c r="H12" s="25">
        <v>1</v>
      </c>
      <c r="I12" s="25">
        <v>8</v>
      </c>
      <c r="J12" s="109"/>
      <c r="K12" s="28"/>
      <c r="L12" s="110"/>
      <c r="M12" s="18"/>
      <c r="N12" s="18"/>
      <c r="O12" s="18"/>
      <c r="P12" s="24"/>
      <c r="Q12" s="25"/>
      <c r="R12" s="25"/>
      <c r="S12" s="29"/>
      <c r="T12" s="25"/>
      <c r="U12" s="25"/>
      <c r="V12" s="111"/>
      <c r="W12" s="28"/>
      <c r="X12" s="25"/>
      <c r="Y12" s="31"/>
      <c r="Z12" s="37"/>
      <c r="AA12" s="25"/>
      <c r="AB12" s="25"/>
      <c r="AC12" s="25"/>
      <c r="AD12" s="29"/>
      <c r="AE12" s="25"/>
      <c r="AF12" s="109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2"/>
      <c r="AS12" s="84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113" t="s">
        <v>54</v>
      </c>
      <c r="C13" s="83"/>
      <c r="D13" s="82"/>
      <c r="E13" s="81">
        <f>SUM(E4:E12)</f>
        <v>5</v>
      </c>
      <c r="F13" s="81">
        <f>SUM(F4:F12)</f>
        <v>0</v>
      </c>
      <c r="G13" s="81">
        <f>SUM(G4:G12)</f>
        <v>1</v>
      </c>
      <c r="H13" s="81">
        <f>SUM(H4:H12)</f>
        <v>1</v>
      </c>
      <c r="I13" s="81">
        <f>SUM(I4:I12)</f>
        <v>8</v>
      </c>
      <c r="J13" s="114">
        <v>0</v>
      </c>
      <c r="K13" s="85">
        <f>SUM(K4:K12)</f>
        <v>0</v>
      </c>
      <c r="L13" s="22"/>
      <c r="M13" s="20"/>
      <c r="N13" s="115"/>
      <c r="O13" s="116"/>
      <c r="P13" s="24"/>
      <c r="Q13" s="81">
        <f>SUM(Q4:Q12)</f>
        <v>0</v>
      </c>
      <c r="R13" s="81">
        <f>SUM(R4:R12)</f>
        <v>0</v>
      </c>
      <c r="S13" s="81">
        <f>SUM(S4:S12)</f>
        <v>0</v>
      </c>
      <c r="T13" s="81">
        <f>SUM(T4:T12)</f>
        <v>0</v>
      </c>
      <c r="U13" s="81">
        <f>SUM(U4:U12)</f>
        <v>0</v>
      </c>
      <c r="V13" s="36">
        <v>0</v>
      </c>
      <c r="W13" s="85">
        <f>SUM(W4:W12)</f>
        <v>0</v>
      </c>
      <c r="X13" s="16" t="s">
        <v>54</v>
      </c>
      <c r="Y13" s="17"/>
      <c r="Z13" s="15"/>
      <c r="AA13" s="81">
        <f>SUM(AA4:AA12)</f>
        <v>138</v>
      </c>
      <c r="AB13" s="81">
        <f>SUM(AB4:AB12)</f>
        <v>1</v>
      </c>
      <c r="AC13" s="81">
        <f>SUM(AC4:AC12)</f>
        <v>62</v>
      </c>
      <c r="AD13" s="81">
        <f>SUM(AD4:AD12)</f>
        <v>139</v>
      </c>
      <c r="AE13" s="81">
        <f>SUM(AE4:AE12)</f>
        <v>0</v>
      </c>
      <c r="AF13" s="114">
        <v>0</v>
      </c>
      <c r="AG13" s="85">
        <f>SUM(AG4:AG12)</f>
        <v>0</v>
      </c>
      <c r="AH13" s="22"/>
      <c r="AI13" s="20"/>
      <c r="AJ13" s="115"/>
      <c r="AK13" s="116"/>
      <c r="AL13" s="24"/>
      <c r="AM13" s="81">
        <f>SUM(AM4:AM12)</f>
        <v>0</v>
      </c>
      <c r="AN13" s="81">
        <f>SUM(AN4:AN12)</f>
        <v>0</v>
      </c>
      <c r="AO13" s="81">
        <f>SUM(AO4:AO12)</f>
        <v>0</v>
      </c>
      <c r="AP13" s="81">
        <f>SUM(AP4:AP12)</f>
        <v>0</v>
      </c>
      <c r="AQ13" s="81">
        <f>SUM(AQ4:AQ12)</f>
        <v>0</v>
      </c>
      <c r="AR13" s="114">
        <v>0</v>
      </c>
      <c r="AS13" s="108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8"/>
      <c r="L14" s="24"/>
      <c r="M14" s="24"/>
      <c r="N14" s="24"/>
      <c r="O14" s="24"/>
      <c r="P14" s="39"/>
      <c r="Q14" s="39"/>
      <c r="R14" s="42"/>
      <c r="S14" s="39"/>
      <c r="T14" s="39"/>
      <c r="U14" s="24"/>
      <c r="V14" s="24"/>
      <c r="W14" s="28"/>
      <c r="X14" s="39"/>
      <c r="Y14" s="39"/>
      <c r="Z14" s="39"/>
      <c r="AA14" s="39"/>
      <c r="AB14" s="39"/>
      <c r="AC14" s="39"/>
      <c r="AD14" s="39"/>
      <c r="AE14" s="39"/>
      <c r="AF14" s="40"/>
      <c r="AG14" s="28"/>
      <c r="AH14" s="24"/>
      <c r="AI14" s="24"/>
      <c r="AJ14" s="24"/>
      <c r="AK14" s="24"/>
      <c r="AL14" s="39"/>
      <c r="AM14" s="39"/>
      <c r="AN14" s="42"/>
      <c r="AO14" s="39"/>
      <c r="AP14" s="39"/>
      <c r="AQ14" s="24"/>
      <c r="AR14" s="24"/>
      <c r="AS14" s="28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17" t="s">
        <v>55</v>
      </c>
      <c r="C15" s="118"/>
      <c r="D15" s="11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56</v>
      </c>
      <c r="O15" s="18" t="s">
        <v>57</v>
      </c>
      <c r="Q15" s="42"/>
      <c r="R15" s="42" t="s">
        <v>39</v>
      </c>
      <c r="S15" s="42"/>
      <c r="T15" s="74" t="s">
        <v>58</v>
      </c>
      <c r="U15" s="24"/>
      <c r="V15" s="28"/>
      <c r="W15" s="28"/>
      <c r="X15" s="120"/>
      <c r="Y15" s="120"/>
      <c r="Z15" s="120"/>
      <c r="AA15" s="120"/>
      <c r="AB15" s="120"/>
      <c r="AC15" s="42"/>
      <c r="AD15" s="42"/>
      <c r="AE15" s="42"/>
      <c r="AF15" s="39"/>
      <c r="AG15" s="39"/>
      <c r="AH15" s="39"/>
      <c r="AI15" s="39"/>
      <c r="AJ15" s="39"/>
      <c r="AK15" s="39"/>
      <c r="AM15" s="28"/>
      <c r="AN15" s="120"/>
      <c r="AO15" s="120"/>
      <c r="AP15" s="120"/>
      <c r="AQ15" s="120"/>
      <c r="AR15" s="120"/>
      <c r="AS15" s="120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4" t="s">
        <v>11</v>
      </c>
      <c r="C16" s="12"/>
      <c r="D16" s="46"/>
      <c r="E16" s="121">
        <v>16</v>
      </c>
      <c r="F16" s="121">
        <v>0</v>
      </c>
      <c r="G16" s="121">
        <v>0</v>
      </c>
      <c r="H16" s="121">
        <v>5</v>
      </c>
      <c r="I16" s="121">
        <v>45</v>
      </c>
      <c r="J16" s="122">
        <v>0.54200000000000004</v>
      </c>
      <c r="K16" s="39">
        <f>PRODUCT(I16/J16)</f>
        <v>83.025830258302577</v>
      </c>
      <c r="L16" s="123">
        <f>PRODUCT((F16+G16)/E16)</f>
        <v>0</v>
      </c>
      <c r="M16" s="123">
        <f>PRODUCT(H16/E16)</f>
        <v>0.3125</v>
      </c>
      <c r="N16" s="123">
        <f>PRODUCT((F16+G16+H16)/E16)</f>
        <v>0.3125</v>
      </c>
      <c r="O16" s="123">
        <f>PRODUCT(I16/E16)</f>
        <v>2.8125</v>
      </c>
      <c r="Q16" s="42"/>
      <c r="R16" s="42"/>
      <c r="S16" s="42"/>
      <c r="T16" s="74" t="s">
        <v>40</v>
      </c>
      <c r="U16" s="39"/>
      <c r="V16" s="39"/>
      <c r="W16" s="39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42"/>
      <c r="AO16" s="42"/>
      <c r="AP16" s="42"/>
      <c r="AQ16" s="42"/>
      <c r="AR16" s="42"/>
      <c r="AS16" s="42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24" t="s">
        <v>43</v>
      </c>
      <c r="C17" s="125"/>
      <c r="D17" s="126"/>
      <c r="E17" s="121">
        <f>PRODUCT(E13+Q13)</f>
        <v>5</v>
      </c>
      <c r="F17" s="121">
        <f>PRODUCT(F13+R13)</f>
        <v>0</v>
      </c>
      <c r="G17" s="121">
        <f>PRODUCT(G13+S13)</f>
        <v>1</v>
      </c>
      <c r="H17" s="121">
        <f>PRODUCT(H13+T13)</f>
        <v>1</v>
      </c>
      <c r="I17" s="121">
        <f>PRODUCT(I13+U13)</f>
        <v>8</v>
      </c>
      <c r="J17" s="122">
        <v>0</v>
      </c>
      <c r="K17" s="39">
        <f>PRODUCT(K13+W13)</f>
        <v>0</v>
      </c>
      <c r="L17" s="123">
        <f>PRODUCT((F17+G17)/E17)</f>
        <v>0.2</v>
      </c>
      <c r="M17" s="123">
        <f>PRODUCT(H17/E17)</f>
        <v>0.2</v>
      </c>
      <c r="N17" s="123">
        <f>PRODUCT((F17+G17+H17)/E17)</f>
        <v>0.4</v>
      </c>
      <c r="O17" s="123">
        <f>PRODUCT(I17/E17)</f>
        <v>1.6</v>
      </c>
      <c r="Q17" s="42"/>
      <c r="R17" s="42"/>
      <c r="S17" s="42"/>
      <c r="T17" s="74" t="s">
        <v>41</v>
      </c>
      <c r="U17" s="39"/>
      <c r="V17" s="39"/>
      <c r="W17" s="39"/>
      <c r="X17" s="39"/>
      <c r="Y17" s="39"/>
      <c r="Z17" s="39"/>
      <c r="AA17" s="39"/>
      <c r="AB17" s="39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27" t="s">
        <v>51</v>
      </c>
      <c r="C18" s="128"/>
      <c r="D18" s="129"/>
      <c r="E18" s="121">
        <f>PRODUCT(AA13+AM13)</f>
        <v>138</v>
      </c>
      <c r="F18" s="121">
        <f>PRODUCT(AB13+AN13)</f>
        <v>1</v>
      </c>
      <c r="G18" s="121">
        <f>PRODUCT(AC13+AO13)</f>
        <v>62</v>
      </c>
      <c r="H18" s="121">
        <f>PRODUCT(AD13+AP13)</f>
        <v>139</v>
      </c>
      <c r="I18" s="121">
        <f>PRODUCT(AE13+AQ13)</f>
        <v>0</v>
      </c>
      <c r="J18" s="122">
        <v>0</v>
      </c>
      <c r="K18" s="24">
        <f>PRODUCT(AG13+AS13)</f>
        <v>0</v>
      </c>
      <c r="L18" s="123">
        <f>PRODUCT((F18+G18)/E18)</f>
        <v>0.45652173913043476</v>
      </c>
      <c r="M18" s="123">
        <f>PRODUCT(H18/E18)</f>
        <v>1.0072463768115942</v>
      </c>
      <c r="N18" s="123">
        <f>PRODUCT((F18+G18+H18)/E18)</f>
        <v>1.463768115942029</v>
      </c>
      <c r="O18" s="123">
        <f>PRODUCT(I18/E18)</f>
        <v>0</v>
      </c>
      <c r="Q18" s="42"/>
      <c r="R18" s="42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2"/>
      <c r="AH18" s="42"/>
      <c r="AI18" s="42"/>
      <c r="AJ18" s="42"/>
      <c r="AK18" s="39"/>
      <c r="AL18" s="2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30" t="s">
        <v>54</v>
      </c>
      <c r="C19" s="131"/>
      <c r="D19" s="132"/>
      <c r="E19" s="121">
        <f>SUM(E16:E18)</f>
        <v>159</v>
      </c>
      <c r="F19" s="121">
        <f t="shared" ref="F19:I19" si="0">SUM(F16:F18)</f>
        <v>1</v>
      </c>
      <c r="G19" s="121">
        <f t="shared" si="0"/>
        <v>63</v>
      </c>
      <c r="H19" s="121">
        <f t="shared" si="0"/>
        <v>145</v>
      </c>
      <c r="I19" s="121">
        <f t="shared" si="0"/>
        <v>53</v>
      </c>
      <c r="J19" s="122">
        <v>0</v>
      </c>
      <c r="K19" s="39">
        <f>SUM(K16:K18)</f>
        <v>83.025830258302577</v>
      </c>
      <c r="L19" s="123">
        <f>PRODUCT((F19+G19)/E19)</f>
        <v>0.40251572327044027</v>
      </c>
      <c r="M19" s="123">
        <f>PRODUCT(H19/E19)</f>
        <v>0.91194968553459121</v>
      </c>
      <c r="N19" s="123">
        <f>PRODUCT((F19+G19+H19)/E19)</f>
        <v>1.3144654088050314</v>
      </c>
      <c r="O19" s="123">
        <f>PRODUCT(I19/21)</f>
        <v>2.5238095238095237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4"/>
      <c r="F20" s="24"/>
      <c r="G20" s="24"/>
      <c r="H20" s="24"/>
      <c r="I20" s="24"/>
      <c r="J20" s="39"/>
      <c r="K20" s="39"/>
      <c r="L20" s="24"/>
      <c r="M20" s="24"/>
      <c r="N20" s="24"/>
      <c r="O20" s="24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2"/>
      <c r="AH178" s="42"/>
      <c r="AI178" s="42"/>
      <c r="AJ178" s="42"/>
      <c r="AK178" s="3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2"/>
      <c r="AH179" s="42"/>
      <c r="AI179" s="42"/>
      <c r="AJ179" s="42"/>
      <c r="AK179" s="3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2"/>
      <c r="AH180" s="42"/>
      <c r="AI180" s="42"/>
      <c r="AJ180" s="42"/>
      <c r="AK180" s="39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2"/>
      <c r="AH181" s="42"/>
      <c r="AI181" s="42"/>
      <c r="AJ181" s="42"/>
      <c r="AK181" s="39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2"/>
      <c r="AH182" s="42"/>
      <c r="AI182" s="42"/>
      <c r="AJ182" s="42"/>
      <c r="AK182" s="39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2"/>
      <c r="AH183" s="42"/>
      <c r="AI183" s="42"/>
      <c r="AJ183" s="42"/>
      <c r="AK183" s="39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2"/>
      <c r="AH184" s="42"/>
      <c r="AI184" s="42"/>
      <c r="AJ184" s="42"/>
      <c r="AK184" s="24"/>
      <c r="AL184" s="24"/>
    </row>
    <row r="185" spans="12:57" x14ac:dyDescent="0.25"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2"/>
      <c r="AH185" s="42"/>
      <c r="AI185" s="42"/>
      <c r="AJ185" s="42"/>
    </row>
    <row r="186" spans="12:57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2"/>
      <c r="AH186" s="42"/>
      <c r="AI186" s="42"/>
      <c r="AJ186" s="42"/>
    </row>
    <row r="187" spans="12:57" x14ac:dyDescent="0.25"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42"/>
      <c r="AH187" s="42"/>
      <c r="AI187" s="42"/>
      <c r="AJ187" s="42"/>
    </row>
    <row r="188" spans="12:57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42"/>
      <c r="AH188" s="42"/>
      <c r="AI188" s="42"/>
      <c r="AJ188" s="42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42"/>
      <c r="AH189" s="42"/>
      <c r="AI189" s="42"/>
      <c r="AJ189" s="42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42"/>
      <c r="AH190" s="42"/>
      <c r="AI190" s="42"/>
      <c r="AJ190" s="42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2018-12-31T10:49:54Z</dcterms:modified>
</cp:coreProperties>
</file>