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O22" i="3"/>
  <c r="O21" i="3"/>
  <c r="N21" i="3"/>
  <c r="M21" i="3"/>
  <c r="L21" i="3"/>
  <c r="K21" i="3"/>
  <c r="K24" i="3" s="1"/>
  <c r="AS18" i="3"/>
  <c r="AQ18" i="3"/>
  <c r="AP18" i="3"/>
  <c r="AO18" i="3"/>
  <c r="AN18" i="3"/>
  <c r="AM18" i="3"/>
  <c r="AG18" i="3"/>
  <c r="AE18" i="3"/>
  <c r="I23" i="3" s="1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I18" i="3"/>
  <c r="H18" i="3"/>
  <c r="H22" i="3" s="1"/>
  <c r="H24" i="3" s="1"/>
  <c r="G18" i="3"/>
  <c r="G22" i="3" s="1"/>
  <c r="G24" i="3" s="1"/>
  <c r="F18" i="3"/>
  <c r="F22" i="3" s="1"/>
  <c r="F24" i="3" s="1"/>
  <c r="E18" i="3"/>
  <c r="E22" i="3" s="1"/>
  <c r="E24" i="3" s="1"/>
  <c r="I22" i="3" l="1"/>
  <c r="I24" i="3" s="1"/>
  <c r="M22" i="3"/>
  <c r="L22" i="3"/>
  <c r="N22" i="3"/>
  <c r="N24" i="3"/>
  <c r="L24" i="3"/>
  <c r="M24" i="3"/>
  <c r="N23" i="3"/>
  <c r="L23" i="3"/>
  <c r="M23" i="3"/>
  <c r="O23" i="3"/>
  <c r="AB21" i="1"/>
  <c r="AA21" i="1"/>
  <c r="Z21" i="1"/>
  <c r="Y21" i="1"/>
  <c r="X21" i="1"/>
  <c r="W21" i="1"/>
  <c r="T21" i="1"/>
  <c r="S21" i="1"/>
  <c r="R21" i="1"/>
  <c r="Q21" i="1"/>
  <c r="P21" i="1"/>
</calcChain>
</file>

<file path=xl/sharedStrings.xml><?xml version="1.0" encoding="utf-8"?>
<sst xmlns="http://schemas.openxmlformats.org/spreadsheetml/2006/main" count="206" uniqueCount="71">
  <si>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</si>
  <si>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</si>
  <si>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</si>
  <si>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</si>
  <si>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</si>
  <si>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</si>
  <si>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</si>
  <si>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</si>
  <si>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</si>
  <si>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</si>
  <si>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</si>
  <si>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</si>
  <si>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</si>
  <si>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</si>
  <si>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</si>
  <si>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</si>
  <si>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</si>
  <si>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</si>
  <si>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</si>
  <si>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</si>
  <si>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</si>
  <si>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</si>
  <si>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</si>
  <si>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</si>
  <si>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</si>
  <si>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</si>
  <si>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</si>
  <si>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</si>
  <si>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</si>
  <si>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</si>
  <si>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</si>
  <si>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</si>
  <si>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</si>
  <si>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</si>
  <si>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Reijo Tiiro</t>
  </si>
  <si>
    <t>12.</t>
  </si>
  <si>
    <t>MuPS</t>
  </si>
  <si>
    <t>13.</t>
  </si>
  <si>
    <t>14.</t>
  </si>
  <si>
    <t>2.</t>
  </si>
  <si>
    <t>ykköspesis</t>
  </si>
  <si>
    <t>3.</t>
  </si>
  <si>
    <t>ykkössarja</t>
  </si>
  <si>
    <t>Seurat</t>
  </si>
  <si>
    <t>MuPS = Muhoksen Pallo-Salamat  (1969)</t>
  </si>
  <si>
    <t>08.05. 1988  MuPS - Tahko  7-9</t>
  </si>
  <si>
    <t>24.7.1961</t>
  </si>
  <si>
    <t xml:space="preserve">  26 v   9 kk 14 pv</t>
  </si>
  <si>
    <t>6.</t>
  </si>
  <si>
    <t>4.</t>
  </si>
  <si>
    <t>7.</t>
  </si>
  <si>
    <t>1.</t>
  </si>
  <si>
    <t>8.</t>
  </si>
  <si>
    <t>YKKÖSPESIS</t>
  </si>
  <si>
    <t>5.</t>
  </si>
  <si>
    <t xml:space="preserve"> Arvo-ottelut</t>
  </si>
  <si>
    <t>Mitalit</t>
  </si>
  <si>
    <t>Lyöty</t>
  </si>
  <si>
    <t>Tuotu</t>
  </si>
  <si>
    <t>x</t>
  </si>
  <si>
    <t>Cup</t>
  </si>
  <si>
    <t>suomensarja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</si>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</sst>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5" customWidth="1"/>
    <col min="16" max="20" width="5.7109375" style="78" customWidth="1"/>
    <col min="21" max="21" width="8.7109375" style="78" customWidth="1"/>
    <col min="22" max="22" width="0.7109375" style="35" customWidth="1"/>
    <col min="23" max="27" width="5.7109375" style="78" customWidth="1"/>
    <col min="28" max="28" width="8.7109375" style="78" customWidth="1"/>
    <col min="29" max="29" width="0.7109375" style="35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90">
        <v>1983</v>
      </c>
      <c r="C4" s="90" t="s">
        <v>51</v>
      </c>
      <c r="D4" s="91" t="s">
        <v>36</v>
      </c>
      <c r="E4" s="90"/>
      <c r="F4" s="92" t="s">
        <v>61</v>
      </c>
      <c r="G4" s="93"/>
      <c r="H4" s="94"/>
      <c r="I4" s="90"/>
      <c r="J4" s="90"/>
      <c r="K4" s="90"/>
      <c r="L4" s="90"/>
      <c r="M4" s="90"/>
      <c r="N4" s="95"/>
      <c r="O4" s="35"/>
      <c r="P4" s="31"/>
      <c r="Q4" s="31"/>
      <c r="R4" s="31"/>
      <c r="S4" s="31"/>
      <c r="T4" s="31"/>
      <c r="U4" s="31"/>
      <c r="V4" s="35"/>
      <c r="W4" s="39"/>
      <c r="X4" s="39"/>
      <c r="Y4" s="39"/>
      <c r="Z4" s="39"/>
      <c r="AA4" s="39"/>
      <c r="AB4" s="68"/>
      <c r="AC4" s="35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1984</v>
      </c>
      <c r="C5" s="25" t="s">
        <v>41</v>
      </c>
      <c r="D5" s="26" t="s">
        <v>36</v>
      </c>
      <c r="E5" s="25"/>
      <c r="F5" s="27" t="s">
        <v>42</v>
      </c>
      <c r="G5" s="28"/>
      <c r="H5" s="29"/>
      <c r="I5" s="25"/>
      <c r="J5" s="25"/>
      <c r="K5" s="25"/>
      <c r="L5" s="25"/>
      <c r="M5" s="25"/>
      <c r="N5" s="30"/>
      <c r="O5" s="35"/>
      <c r="P5" s="31"/>
      <c r="Q5" s="31"/>
      <c r="R5" s="31"/>
      <c r="S5" s="31"/>
      <c r="T5" s="31"/>
      <c r="U5" s="31"/>
      <c r="V5" s="35"/>
      <c r="W5" s="39"/>
      <c r="X5" s="39"/>
      <c r="Y5" s="39"/>
      <c r="Z5" s="39"/>
      <c r="AA5" s="39"/>
      <c r="AB5" s="68"/>
      <c r="AC5" s="35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1985</v>
      </c>
      <c r="C6" s="25" t="s">
        <v>49</v>
      </c>
      <c r="D6" s="26" t="s">
        <v>36</v>
      </c>
      <c r="E6" s="25"/>
      <c r="F6" s="27" t="s">
        <v>42</v>
      </c>
      <c r="G6" s="28"/>
      <c r="H6" s="29"/>
      <c r="I6" s="25"/>
      <c r="J6" s="25"/>
      <c r="K6" s="25"/>
      <c r="L6" s="25"/>
      <c r="M6" s="25"/>
      <c r="N6" s="25"/>
      <c r="O6" s="24"/>
      <c r="P6" s="31"/>
      <c r="Q6" s="31"/>
      <c r="R6" s="31"/>
      <c r="S6" s="31"/>
      <c r="T6" s="31"/>
      <c r="U6" s="31"/>
      <c r="V6" s="24"/>
      <c r="W6" s="39"/>
      <c r="X6" s="39"/>
      <c r="Y6" s="39"/>
      <c r="Z6" s="39"/>
      <c r="AA6" s="39"/>
      <c r="AB6" s="68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">
      <c r="A7" s="9"/>
      <c r="B7" s="25">
        <v>1986</v>
      </c>
      <c r="C7" s="25" t="s">
        <v>50</v>
      </c>
      <c r="D7" s="26" t="s">
        <v>36</v>
      </c>
      <c r="E7" s="25"/>
      <c r="F7" s="27" t="s">
        <v>42</v>
      </c>
      <c r="G7" s="28"/>
      <c r="H7" s="29"/>
      <c r="I7" s="25"/>
      <c r="J7" s="25"/>
      <c r="K7" s="25"/>
      <c r="L7" s="25"/>
      <c r="M7" s="25"/>
      <c r="N7" s="25"/>
      <c r="O7" s="24"/>
      <c r="P7" s="31"/>
      <c r="Q7" s="31"/>
      <c r="R7" s="31"/>
      <c r="S7" s="31"/>
      <c r="T7" s="31"/>
      <c r="U7" s="31"/>
      <c r="V7" s="24"/>
      <c r="W7" s="39"/>
      <c r="X7" s="39"/>
      <c r="Y7" s="39"/>
      <c r="Z7" s="39"/>
      <c r="AA7" s="39"/>
      <c r="AB7" s="68"/>
      <c r="AC7" s="24"/>
      <c r="AD7" s="31"/>
      <c r="AE7" s="2"/>
      <c r="AF7" s="2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1987</v>
      </c>
      <c r="C8" s="25" t="s">
        <v>39</v>
      </c>
      <c r="D8" s="37" t="s">
        <v>36</v>
      </c>
      <c r="E8" s="25"/>
      <c r="F8" s="27" t="s">
        <v>42</v>
      </c>
      <c r="G8" s="28"/>
      <c r="H8" s="29"/>
      <c r="I8" s="25"/>
      <c r="J8" s="25"/>
      <c r="K8" s="25"/>
      <c r="L8" s="25"/>
      <c r="M8" s="25"/>
      <c r="N8" s="38"/>
      <c r="O8" s="35"/>
      <c r="P8" s="31"/>
      <c r="Q8" s="31"/>
      <c r="R8" s="31"/>
      <c r="S8" s="31"/>
      <c r="T8" s="31"/>
      <c r="U8" s="31"/>
      <c r="V8" s="35"/>
      <c r="W8" s="39"/>
      <c r="X8" s="39"/>
      <c r="Y8" s="39"/>
      <c r="Z8" s="39"/>
      <c r="AA8" s="39"/>
      <c r="AB8" s="68"/>
      <c r="AC8" s="35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1988</v>
      </c>
      <c r="C9" s="31" t="s">
        <v>35</v>
      </c>
      <c r="D9" s="40" t="s">
        <v>36</v>
      </c>
      <c r="E9" s="31">
        <v>22</v>
      </c>
      <c r="F9" s="31">
        <v>0</v>
      </c>
      <c r="G9" s="31">
        <v>15</v>
      </c>
      <c r="H9" s="31">
        <v>5</v>
      </c>
      <c r="I9" s="31">
        <v>65</v>
      </c>
      <c r="J9" s="31">
        <v>18</v>
      </c>
      <c r="K9" s="31">
        <v>12</v>
      </c>
      <c r="L9" s="31">
        <v>20</v>
      </c>
      <c r="M9" s="31">
        <v>15</v>
      </c>
      <c r="N9" s="41">
        <v>0.41399999999999998</v>
      </c>
      <c r="O9" s="35"/>
      <c r="P9" s="31"/>
      <c r="Q9" s="31"/>
      <c r="R9" s="31"/>
      <c r="S9" s="31"/>
      <c r="T9" s="31"/>
      <c r="U9" s="31"/>
      <c r="V9" s="35"/>
      <c r="W9" s="39" t="s">
        <v>59</v>
      </c>
      <c r="X9" s="39"/>
      <c r="Y9" s="39"/>
      <c r="Z9" s="39"/>
      <c r="AA9" s="39"/>
      <c r="AB9" s="68"/>
      <c r="AC9" s="35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1989</v>
      </c>
      <c r="C10" s="25" t="s">
        <v>48</v>
      </c>
      <c r="D10" s="37" t="s">
        <v>36</v>
      </c>
      <c r="E10" s="25"/>
      <c r="F10" s="27" t="s">
        <v>42</v>
      </c>
      <c r="G10" s="28"/>
      <c r="H10" s="29"/>
      <c r="I10" s="25"/>
      <c r="J10" s="25"/>
      <c r="K10" s="25"/>
      <c r="L10" s="25"/>
      <c r="M10" s="25"/>
      <c r="N10" s="38"/>
      <c r="O10" s="35"/>
      <c r="P10" s="31"/>
      <c r="Q10" s="31"/>
      <c r="R10" s="32"/>
      <c r="S10" s="31"/>
      <c r="T10" s="31"/>
      <c r="U10" s="31"/>
      <c r="V10" s="35"/>
      <c r="W10" s="39"/>
      <c r="X10" s="39"/>
      <c r="Y10" s="39"/>
      <c r="Z10" s="39"/>
      <c r="AA10" s="39"/>
      <c r="AB10" s="68"/>
      <c r="AC10" s="35"/>
      <c r="AD10" s="31"/>
      <c r="AE10" s="2"/>
      <c r="AF10" s="36"/>
      <c r="AG10" s="32"/>
      <c r="AH10" s="33"/>
      <c r="AI10" s="31"/>
      <c r="AJ10" s="9"/>
    </row>
    <row r="11" spans="1:36" s="23" customFormat="1" ht="15" customHeight="1" x14ac:dyDescent="0.25">
      <c r="A11" s="9"/>
      <c r="B11" s="25">
        <v>1990</v>
      </c>
      <c r="C11" s="25" t="s">
        <v>39</v>
      </c>
      <c r="D11" s="37" t="s">
        <v>36</v>
      </c>
      <c r="E11" s="25"/>
      <c r="F11" s="27" t="s">
        <v>42</v>
      </c>
      <c r="G11" s="28"/>
      <c r="H11" s="29"/>
      <c r="I11" s="25"/>
      <c r="J11" s="25"/>
      <c r="K11" s="25"/>
      <c r="L11" s="25"/>
      <c r="M11" s="25"/>
      <c r="N11" s="38"/>
      <c r="O11" s="35"/>
      <c r="P11" s="31"/>
      <c r="Q11" s="31"/>
      <c r="R11" s="31"/>
      <c r="S11" s="31"/>
      <c r="T11" s="31"/>
      <c r="U11" s="31"/>
      <c r="V11" s="35"/>
      <c r="W11" s="39">
        <v>3</v>
      </c>
      <c r="X11" s="39">
        <v>0</v>
      </c>
      <c r="Y11" s="39">
        <v>0</v>
      </c>
      <c r="Z11" s="39">
        <v>1</v>
      </c>
      <c r="AA11" s="39">
        <v>5</v>
      </c>
      <c r="AB11" s="68"/>
      <c r="AC11" s="35"/>
      <c r="AD11" s="31"/>
      <c r="AE11" s="31"/>
      <c r="AF11" s="32"/>
      <c r="AG11" s="32"/>
      <c r="AH11" s="33"/>
      <c r="AI11" s="31"/>
      <c r="AJ11" s="9"/>
    </row>
    <row r="12" spans="1:36" s="23" customFormat="1" ht="15" customHeight="1" x14ac:dyDescent="0.25">
      <c r="A12" s="9"/>
      <c r="B12" s="25">
        <v>1991</v>
      </c>
      <c r="C12" s="25" t="s">
        <v>39</v>
      </c>
      <c r="D12" s="37" t="s">
        <v>36</v>
      </c>
      <c r="E12" s="25"/>
      <c r="F12" s="27" t="s">
        <v>42</v>
      </c>
      <c r="G12" s="28"/>
      <c r="H12" s="29"/>
      <c r="I12" s="25"/>
      <c r="J12" s="25"/>
      <c r="K12" s="25"/>
      <c r="L12" s="25"/>
      <c r="M12" s="25"/>
      <c r="N12" s="38"/>
      <c r="O12" s="35"/>
      <c r="P12" s="31"/>
      <c r="Q12" s="31"/>
      <c r="R12" s="31"/>
      <c r="S12" s="31"/>
      <c r="T12" s="31"/>
      <c r="U12" s="31"/>
      <c r="V12" s="35"/>
      <c r="W12" s="39">
        <v>3</v>
      </c>
      <c r="X12" s="39">
        <v>0</v>
      </c>
      <c r="Y12" s="39">
        <v>1</v>
      </c>
      <c r="Z12" s="39">
        <v>0</v>
      </c>
      <c r="AA12" s="39">
        <v>7</v>
      </c>
      <c r="AB12" s="68">
        <v>0.26900000000000002</v>
      </c>
      <c r="AC12" s="35"/>
      <c r="AD12" s="31"/>
      <c r="AE12" s="2"/>
      <c r="AF12" s="36"/>
      <c r="AG12" s="32"/>
      <c r="AH12" s="33"/>
      <c r="AI12" s="31"/>
      <c r="AJ12" s="9"/>
    </row>
    <row r="13" spans="1:36" s="23" customFormat="1" ht="15" customHeight="1" x14ac:dyDescent="0.25">
      <c r="A13" s="9"/>
      <c r="B13" s="25">
        <v>1992</v>
      </c>
      <c r="C13" s="25" t="s">
        <v>51</v>
      </c>
      <c r="D13" s="37" t="s">
        <v>36</v>
      </c>
      <c r="E13" s="25"/>
      <c r="F13" s="27" t="s">
        <v>40</v>
      </c>
      <c r="G13" s="28"/>
      <c r="H13" s="29"/>
      <c r="I13" s="25"/>
      <c r="J13" s="25"/>
      <c r="K13" s="25"/>
      <c r="L13" s="25"/>
      <c r="M13" s="25"/>
      <c r="N13" s="38"/>
      <c r="O13" s="35"/>
      <c r="P13" s="31"/>
      <c r="Q13" s="31"/>
      <c r="R13" s="31"/>
      <c r="S13" s="31"/>
      <c r="T13" s="31"/>
      <c r="U13" s="31"/>
      <c r="V13" s="35"/>
      <c r="W13" s="39"/>
      <c r="X13" s="39"/>
      <c r="Y13" s="39"/>
      <c r="Z13" s="39"/>
      <c r="AA13" s="39"/>
      <c r="AB13" s="68"/>
      <c r="AC13" s="35"/>
      <c r="AD13" s="31"/>
      <c r="AE13" s="31"/>
      <c r="AF13" s="32"/>
      <c r="AG13" s="32"/>
      <c r="AH13" s="33"/>
      <c r="AI13" s="31"/>
      <c r="AJ13" s="9"/>
    </row>
    <row r="14" spans="1:36" s="23" customFormat="1" ht="15" customHeight="1" x14ac:dyDescent="0.25">
      <c r="A14" s="1"/>
      <c r="B14" s="31">
        <v>1993</v>
      </c>
      <c r="C14" s="31" t="s">
        <v>37</v>
      </c>
      <c r="D14" s="40" t="s">
        <v>36</v>
      </c>
      <c r="E14" s="31">
        <v>28</v>
      </c>
      <c r="F14" s="31">
        <v>1</v>
      </c>
      <c r="G14" s="31">
        <v>9</v>
      </c>
      <c r="H14" s="32">
        <v>10</v>
      </c>
      <c r="I14" s="31">
        <v>70</v>
      </c>
      <c r="J14" s="31">
        <v>26</v>
      </c>
      <c r="K14" s="31">
        <v>16</v>
      </c>
      <c r="L14" s="31">
        <v>18</v>
      </c>
      <c r="M14" s="31">
        <v>10</v>
      </c>
      <c r="N14" s="41">
        <v>0.34499999999999997</v>
      </c>
      <c r="O14" s="35"/>
      <c r="P14" s="31"/>
      <c r="Q14" s="31"/>
      <c r="R14" s="31"/>
      <c r="S14" s="31"/>
      <c r="T14" s="31"/>
      <c r="U14" s="31"/>
      <c r="V14" s="35"/>
      <c r="W14" s="39">
        <v>5</v>
      </c>
      <c r="X14" s="39">
        <v>0</v>
      </c>
      <c r="Y14" s="39">
        <v>1</v>
      </c>
      <c r="Z14" s="39">
        <v>1</v>
      </c>
      <c r="AA14" s="39">
        <v>16</v>
      </c>
      <c r="AB14" s="68">
        <v>0.4</v>
      </c>
      <c r="AC14" s="35"/>
      <c r="AD14" s="31"/>
      <c r="AE14" s="2"/>
      <c r="AF14" s="36"/>
      <c r="AG14" s="32"/>
      <c r="AH14" s="33"/>
      <c r="AI14" s="31"/>
      <c r="AJ14" s="9"/>
    </row>
    <row r="15" spans="1:36" ht="15" customHeight="1" x14ac:dyDescent="0.25">
      <c r="A15" s="9"/>
      <c r="B15" s="31">
        <v>1994</v>
      </c>
      <c r="C15" s="31" t="s">
        <v>38</v>
      </c>
      <c r="D15" s="40" t="s">
        <v>36</v>
      </c>
      <c r="E15" s="31">
        <v>8</v>
      </c>
      <c r="F15" s="31">
        <v>0</v>
      </c>
      <c r="G15" s="31">
        <v>3</v>
      </c>
      <c r="H15" s="31">
        <v>2</v>
      </c>
      <c r="I15" s="31">
        <v>21</v>
      </c>
      <c r="J15" s="31">
        <v>13</v>
      </c>
      <c r="K15" s="31">
        <v>2</v>
      </c>
      <c r="L15" s="31">
        <v>3</v>
      </c>
      <c r="M15" s="31">
        <v>3</v>
      </c>
      <c r="N15" s="41">
        <v>0.40400000000000003</v>
      </c>
      <c r="P15" s="31"/>
      <c r="Q15" s="31"/>
      <c r="R15" s="32"/>
      <c r="S15" s="31"/>
      <c r="T15" s="31"/>
      <c r="U15" s="31"/>
      <c r="W15" s="39">
        <v>15</v>
      </c>
      <c r="X15" s="39">
        <v>0</v>
      </c>
      <c r="Y15" s="39">
        <v>5</v>
      </c>
      <c r="Z15" s="39">
        <v>1</v>
      </c>
      <c r="AA15" s="39">
        <v>37</v>
      </c>
      <c r="AB15" s="68">
        <v>0.374</v>
      </c>
      <c r="AD15" s="31"/>
      <c r="AE15" s="2"/>
      <c r="AF15" s="36"/>
      <c r="AG15" s="32"/>
      <c r="AH15" s="33"/>
      <c r="AI15" s="31"/>
      <c r="AJ15" s="9"/>
    </row>
    <row r="16" spans="1:36" s="23" customFormat="1" ht="15" customHeight="1" x14ac:dyDescent="0.25">
      <c r="A16" s="9"/>
      <c r="B16" s="25">
        <v>1995</v>
      </c>
      <c r="C16" s="25" t="s">
        <v>49</v>
      </c>
      <c r="D16" s="26" t="s">
        <v>36</v>
      </c>
      <c r="E16" s="25"/>
      <c r="F16" s="27" t="s">
        <v>40</v>
      </c>
      <c r="G16" s="28"/>
      <c r="H16" s="29"/>
      <c r="I16" s="25"/>
      <c r="J16" s="25"/>
      <c r="K16" s="25"/>
      <c r="L16" s="25"/>
      <c r="M16" s="25"/>
      <c r="N16" s="38"/>
      <c r="O16" s="35"/>
      <c r="P16" s="31"/>
      <c r="Q16" s="31"/>
      <c r="R16" s="32"/>
      <c r="S16" s="31"/>
      <c r="T16" s="31"/>
      <c r="U16" s="31"/>
      <c r="V16" s="35"/>
      <c r="W16" s="39"/>
      <c r="X16" s="39"/>
      <c r="Y16" s="39"/>
      <c r="Z16" s="39"/>
      <c r="AA16" s="39"/>
      <c r="AB16" s="68"/>
      <c r="AC16" s="35"/>
      <c r="AD16" s="31"/>
      <c r="AE16" s="2"/>
      <c r="AF16" s="36"/>
      <c r="AG16" s="32"/>
      <c r="AH16" s="33"/>
      <c r="AI16" s="31"/>
      <c r="AJ16" s="9"/>
    </row>
    <row r="17" spans="1:36" ht="15" customHeight="1" x14ac:dyDescent="0.25">
      <c r="A17" s="9"/>
      <c r="B17" s="25">
        <v>1996</v>
      </c>
      <c r="C17" s="25" t="s">
        <v>52</v>
      </c>
      <c r="D17" s="26" t="s">
        <v>36</v>
      </c>
      <c r="E17" s="25"/>
      <c r="F17" s="27" t="s">
        <v>40</v>
      </c>
      <c r="G17" s="28"/>
      <c r="H17" s="29"/>
      <c r="I17" s="25"/>
      <c r="J17" s="25"/>
      <c r="K17" s="25"/>
      <c r="L17" s="25"/>
      <c r="M17" s="25"/>
      <c r="N17" s="38"/>
      <c r="P17" s="31"/>
      <c r="Q17" s="31"/>
      <c r="R17" s="32"/>
      <c r="S17" s="31"/>
      <c r="T17" s="31"/>
      <c r="U17" s="31"/>
      <c r="W17" s="39"/>
      <c r="X17" s="39"/>
      <c r="Y17" s="39"/>
      <c r="Z17" s="39"/>
      <c r="AA17" s="39"/>
      <c r="AB17" s="68"/>
      <c r="AD17" s="31"/>
      <c r="AE17" s="31"/>
      <c r="AF17" s="31"/>
      <c r="AG17" s="31"/>
      <c r="AH17" s="31"/>
      <c r="AI17" s="31"/>
      <c r="AJ17" s="9"/>
    </row>
    <row r="18" spans="1:36" ht="15" customHeight="1" x14ac:dyDescent="0.25">
      <c r="A18" s="9"/>
      <c r="B18" s="31">
        <v>1997</v>
      </c>
      <c r="C18" s="33"/>
      <c r="D18" s="51"/>
      <c r="E18" s="31"/>
      <c r="F18" s="2"/>
      <c r="G18" s="33"/>
      <c r="H18" s="32"/>
      <c r="I18" s="31"/>
      <c r="J18" s="31"/>
      <c r="K18" s="31"/>
      <c r="L18" s="31"/>
      <c r="M18" s="31"/>
      <c r="N18" s="41"/>
      <c r="P18" s="31"/>
      <c r="Q18" s="31"/>
      <c r="R18" s="32"/>
      <c r="S18" s="31"/>
      <c r="T18" s="31"/>
      <c r="U18" s="31"/>
      <c r="W18" s="39"/>
      <c r="X18" s="39"/>
      <c r="Y18" s="39"/>
      <c r="Z18" s="39"/>
      <c r="AA18" s="39"/>
      <c r="AB18" s="68"/>
      <c r="AD18" s="31"/>
      <c r="AE18" s="31"/>
      <c r="AF18" s="31"/>
      <c r="AG18" s="31"/>
      <c r="AH18" s="31"/>
      <c r="AI18" s="31"/>
      <c r="AJ18" s="9"/>
    </row>
    <row r="19" spans="1:36" ht="15" customHeight="1" x14ac:dyDescent="0.25">
      <c r="A19" s="9"/>
      <c r="B19" s="25">
        <v>1998</v>
      </c>
      <c r="C19" s="28" t="s">
        <v>48</v>
      </c>
      <c r="D19" s="80" t="s">
        <v>36</v>
      </c>
      <c r="E19" s="25"/>
      <c r="F19" s="27" t="s">
        <v>40</v>
      </c>
      <c r="G19" s="28"/>
      <c r="H19" s="29"/>
      <c r="I19" s="25"/>
      <c r="J19" s="25"/>
      <c r="K19" s="25"/>
      <c r="L19" s="25"/>
      <c r="M19" s="25"/>
      <c r="N19" s="38"/>
      <c r="P19" s="31"/>
      <c r="Q19" s="31"/>
      <c r="R19" s="32"/>
      <c r="S19" s="31"/>
      <c r="T19" s="31"/>
      <c r="U19" s="31"/>
      <c r="W19" s="39"/>
      <c r="X19" s="39"/>
      <c r="Y19" s="39"/>
      <c r="Z19" s="39"/>
      <c r="AA19" s="39"/>
      <c r="AB19" s="68"/>
      <c r="AD19" s="31"/>
      <c r="AE19" s="31"/>
      <c r="AF19" s="31"/>
      <c r="AG19" s="31"/>
      <c r="AH19" s="31"/>
      <c r="AI19" s="31"/>
      <c r="AJ19" s="9"/>
    </row>
    <row r="20" spans="1:36" ht="15" customHeight="1" x14ac:dyDescent="0.25">
      <c r="A20" s="9"/>
      <c r="B20" s="25">
        <v>1999</v>
      </c>
      <c r="C20" s="28" t="s">
        <v>54</v>
      </c>
      <c r="D20" s="80" t="s">
        <v>36</v>
      </c>
      <c r="E20" s="25"/>
      <c r="F20" s="27" t="s">
        <v>40</v>
      </c>
      <c r="G20" s="28"/>
      <c r="H20" s="29"/>
      <c r="I20" s="25"/>
      <c r="J20" s="25"/>
      <c r="K20" s="25"/>
      <c r="L20" s="25"/>
      <c r="M20" s="25"/>
      <c r="N20" s="38"/>
      <c r="P20" s="31"/>
      <c r="Q20" s="31"/>
      <c r="R20" s="32"/>
      <c r="S20" s="31"/>
      <c r="T20" s="31"/>
      <c r="U20" s="31"/>
      <c r="W20" s="39"/>
      <c r="X20" s="39"/>
      <c r="Y20" s="39"/>
      <c r="Z20" s="39"/>
      <c r="AA20" s="39"/>
      <c r="AB20" s="68"/>
      <c r="AD20" s="31"/>
      <c r="AE20" s="31"/>
      <c r="AF20" s="31"/>
      <c r="AG20" s="31"/>
      <c r="AH20" s="31"/>
      <c r="AI20" s="31"/>
      <c r="AJ20" s="9"/>
    </row>
    <row r="21" spans="1:36" ht="15" customHeight="1" x14ac:dyDescent="0.2">
      <c r="A21" s="9"/>
      <c r="B21" s="16" t="s">
        <v>7</v>
      </c>
      <c r="C21" s="17"/>
      <c r="D21" s="15"/>
      <c r="E21" s="18">
        <v>58</v>
      </c>
      <c r="F21" s="18">
        <v>1</v>
      </c>
      <c r="G21" s="18">
        <v>27</v>
      </c>
      <c r="H21" s="18">
        <v>17</v>
      </c>
      <c r="I21" s="18">
        <v>156</v>
      </c>
      <c r="J21" s="18">
        <v>57</v>
      </c>
      <c r="K21" s="18">
        <v>30</v>
      </c>
      <c r="L21" s="18">
        <v>41</v>
      </c>
      <c r="M21" s="18">
        <v>28</v>
      </c>
      <c r="N21" s="42">
        <v>0.379</v>
      </c>
      <c r="O21" s="24"/>
      <c r="P21" s="18">
        <f>SUM(P10:P17)</f>
        <v>0</v>
      </c>
      <c r="Q21" s="18">
        <f>SUM(Q10:Q17)</f>
        <v>0</v>
      </c>
      <c r="R21" s="18">
        <f>SUM(R10:R17)</f>
        <v>0</v>
      </c>
      <c r="S21" s="18">
        <f>SUM(S10:S17)</f>
        <v>0</v>
      </c>
      <c r="T21" s="18">
        <f>SUM(T10:T17)</f>
        <v>0</v>
      </c>
      <c r="U21" s="42">
        <v>0</v>
      </c>
      <c r="V21" s="24"/>
      <c r="W21" s="86">
        <f>PRODUCT(E27)</f>
        <v>26</v>
      </c>
      <c r="X21" s="86">
        <f>PRODUCT(F27)</f>
        <v>0</v>
      </c>
      <c r="Y21" s="86">
        <f>PRODUCT(G27)</f>
        <v>7</v>
      </c>
      <c r="Z21" s="86">
        <f>PRODUCT(H27)</f>
        <v>3</v>
      </c>
      <c r="AA21" s="86">
        <f>PRODUCT(I27)</f>
        <v>65</v>
      </c>
      <c r="AB21" s="42">
        <f>PRODUCT(N27)</f>
        <v>0.36363636363636365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6" ht="15" customHeight="1" x14ac:dyDescent="0.2">
      <c r="A22" s="9"/>
      <c r="B22" s="34" t="s">
        <v>2</v>
      </c>
      <c r="C22" s="33"/>
      <c r="D22" s="43">
        <v>106.99999999999999</v>
      </c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6"/>
      <c r="AI22" s="44"/>
      <c r="AJ22" s="9"/>
    </row>
    <row r="23" spans="1:36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P23" s="44"/>
      <c r="Q23" s="47"/>
      <c r="R23" s="44"/>
      <c r="S23" s="44"/>
      <c r="T23" s="44"/>
      <c r="U23" s="44"/>
      <c r="W23" s="44"/>
      <c r="X23" s="44"/>
      <c r="Y23" s="44"/>
      <c r="Z23" s="44"/>
      <c r="AA23" s="44"/>
      <c r="AB23" s="44"/>
      <c r="AD23" s="44"/>
      <c r="AE23" s="44"/>
      <c r="AF23" s="44"/>
      <c r="AG23" s="44"/>
      <c r="AH23" s="44"/>
      <c r="AI23" s="44"/>
      <c r="AJ23" s="9"/>
    </row>
    <row r="24" spans="1:36" ht="15" customHeight="1" x14ac:dyDescent="0.25">
      <c r="A24" s="9"/>
      <c r="B24" s="22" t="s">
        <v>25</v>
      </c>
      <c r="C24" s="48"/>
      <c r="D24" s="48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4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49" t="s">
        <v>30</v>
      </c>
      <c r="Q24" s="12"/>
      <c r="R24" s="12"/>
      <c r="S24" s="12"/>
      <c r="T24" s="50"/>
      <c r="U24" s="50"/>
      <c r="V24" s="50"/>
      <c r="W24" s="50"/>
      <c r="X24" s="50"/>
      <c r="Y24" s="50"/>
      <c r="Z24" s="50"/>
      <c r="AA24" s="12"/>
      <c r="AB24" s="12"/>
      <c r="AC24" s="50"/>
      <c r="AD24" s="12"/>
      <c r="AE24" s="12"/>
      <c r="AF24" s="12"/>
      <c r="AG24" s="12"/>
      <c r="AH24" s="12"/>
      <c r="AI24" s="51"/>
      <c r="AJ24" s="9"/>
    </row>
    <row r="25" spans="1:36" ht="15" customHeight="1" x14ac:dyDescent="0.2">
      <c r="A25" s="9"/>
      <c r="B25" s="49" t="s">
        <v>13</v>
      </c>
      <c r="C25" s="12"/>
      <c r="D25" s="51"/>
      <c r="E25" s="31">
        <v>58</v>
      </c>
      <c r="F25" s="31">
        <v>1</v>
      </c>
      <c r="G25" s="31">
        <v>27</v>
      </c>
      <c r="H25" s="31">
        <v>17</v>
      </c>
      <c r="I25" s="31">
        <v>156</v>
      </c>
      <c r="J25" s="44"/>
      <c r="K25" s="52">
        <v>0.48275862068965519</v>
      </c>
      <c r="L25" s="52">
        <v>0.29310344827586204</v>
      </c>
      <c r="M25" s="52">
        <v>2.6896551724137931</v>
      </c>
      <c r="N25" s="41">
        <v>0.379</v>
      </c>
      <c r="O25" s="24"/>
      <c r="P25" s="53" t="s">
        <v>9</v>
      </c>
      <c r="Q25" s="54"/>
      <c r="R25" s="55" t="s">
        <v>45</v>
      </c>
      <c r="S25" s="55"/>
      <c r="T25" s="55"/>
      <c r="U25" s="55"/>
      <c r="V25" s="55"/>
      <c r="W25" s="55"/>
      <c r="X25" s="55"/>
      <c r="Y25" s="56" t="s">
        <v>11</v>
      </c>
      <c r="Z25" s="55"/>
      <c r="AA25" s="55" t="s">
        <v>47</v>
      </c>
      <c r="AB25" s="55"/>
      <c r="AC25" s="55"/>
      <c r="AD25" s="55"/>
      <c r="AE25" s="55"/>
      <c r="AF25" s="55"/>
      <c r="AG25" s="55"/>
      <c r="AH25" s="56"/>
      <c r="AI25" s="87"/>
      <c r="AJ25" s="9"/>
    </row>
    <row r="26" spans="1:36" ht="15" customHeight="1" x14ac:dyDescent="0.2">
      <c r="A26" s="9"/>
      <c r="B26" s="57" t="s">
        <v>15</v>
      </c>
      <c r="C26" s="58"/>
      <c r="D26" s="59"/>
      <c r="E26" s="31"/>
      <c r="F26" s="31"/>
      <c r="G26" s="31"/>
      <c r="H26" s="31"/>
      <c r="I26" s="31"/>
      <c r="J26" s="44"/>
      <c r="K26" s="52"/>
      <c r="L26" s="52"/>
      <c r="M26" s="52"/>
      <c r="N26" s="41"/>
      <c r="O26" s="24"/>
      <c r="P26" s="60" t="s">
        <v>57</v>
      </c>
      <c r="Q26" s="61"/>
      <c r="R26" s="62"/>
      <c r="S26" s="62"/>
      <c r="T26" s="62"/>
      <c r="U26" s="62"/>
      <c r="V26" s="62"/>
      <c r="W26" s="62"/>
      <c r="X26" s="62"/>
      <c r="Y26" s="63"/>
      <c r="Z26" s="62"/>
      <c r="AA26" s="62"/>
      <c r="AB26" s="62"/>
      <c r="AC26" s="62"/>
      <c r="AD26" s="62"/>
      <c r="AE26" s="62"/>
      <c r="AF26" s="62"/>
      <c r="AG26" s="62"/>
      <c r="AH26" s="63"/>
      <c r="AI26" s="88"/>
      <c r="AJ26" s="9"/>
    </row>
    <row r="27" spans="1:36" ht="15" customHeight="1" x14ac:dyDescent="0.2">
      <c r="A27" s="9"/>
      <c r="B27" s="64" t="s">
        <v>16</v>
      </c>
      <c r="C27" s="65"/>
      <c r="D27" s="66"/>
      <c r="E27" s="39">
        <v>26</v>
      </c>
      <c r="F27" s="39">
        <v>0</v>
      </c>
      <c r="G27" s="39">
        <v>7</v>
      </c>
      <c r="H27" s="39">
        <v>3</v>
      </c>
      <c r="I27" s="39">
        <v>65</v>
      </c>
      <c r="J27" s="44"/>
      <c r="K27" s="67">
        <v>0.26923076923076922</v>
      </c>
      <c r="L27" s="67">
        <v>0.11538461538461539</v>
      </c>
      <c r="M27" s="67">
        <v>2.5</v>
      </c>
      <c r="N27" s="68">
        <v>0.36363636363636365</v>
      </c>
      <c r="O27" s="24"/>
      <c r="P27" s="60" t="s">
        <v>58</v>
      </c>
      <c r="Q27" s="61"/>
      <c r="R27" s="62"/>
      <c r="S27" s="62"/>
      <c r="T27" s="62"/>
      <c r="U27" s="62"/>
      <c r="V27" s="62"/>
      <c r="W27" s="62"/>
      <c r="X27" s="62"/>
      <c r="Y27" s="63"/>
      <c r="Z27" s="62"/>
      <c r="AA27" s="62"/>
      <c r="AB27" s="62"/>
      <c r="AC27" s="62"/>
      <c r="AD27" s="62"/>
      <c r="AE27" s="62"/>
      <c r="AF27" s="62"/>
      <c r="AG27" s="62"/>
      <c r="AH27" s="63"/>
      <c r="AI27" s="88"/>
    </row>
    <row r="28" spans="1:36" ht="15" customHeight="1" x14ac:dyDescent="0.2">
      <c r="A28" s="9"/>
      <c r="B28" s="69" t="s">
        <v>26</v>
      </c>
      <c r="C28" s="70"/>
      <c r="D28" s="71"/>
      <c r="E28" s="18">
        <v>84</v>
      </c>
      <c r="F28" s="18">
        <v>1</v>
      </c>
      <c r="G28" s="18">
        <v>34</v>
      </c>
      <c r="H28" s="18">
        <v>20</v>
      </c>
      <c r="I28" s="18">
        <v>221</v>
      </c>
      <c r="J28" s="44"/>
      <c r="K28" s="72">
        <v>0.41666666666666669</v>
      </c>
      <c r="L28" s="72">
        <v>0.23809523809523808</v>
      </c>
      <c r="M28" s="72">
        <v>2.6309523809523809</v>
      </c>
      <c r="N28" s="42">
        <v>0.37418971502093001</v>
      </c>
      <c r="O28" s="24"/>
      <c r="P28" s="73" t="s">
        <v>10</v>
      </c>
      <c r="Q28" s="74"/>
      <c r="R28" s="75"/>
      <c r="S28" s="75"/>
      <c r="T28" s="75"/>
      <c r="U28" s="75"/>
      <c r="V28" s="75"/>
      <c r="W28" s="75"/>
      <c r="X28" s="75"/>
      <c r="Y28" s="76"/>
      <c r="Z28" s="75"/>
      <c r="AA28" s="75"/>
      <c r="AB28" s="75"/>
      <c r="AC28" s="75"/>
      <c r="AD28" s="75"/>
      <c r="AE28" s="75"/>
      <c r="AF28" s="75"/>
      <c r="AG28" s="75"/>
      <c r="AH28" s="76"/>
      <c r="AI28" s="89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4"/>
      <c r="K29" s="46"/>
      <c r="L29" s="46"/>
      <c r="M29" s="46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 t="s">
        <v>43</v>
      </c>
      <c r="C30" s="44"/>
      <c r="D30" s="44" t="s">
        <v>44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2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</sheetData>
  <sortState ref="B4:AI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46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1" t="s">
        <v>53</v>
      </c>
      <c r="C2" s="82"/>
      <c r="D2" s="80"/>
      <c r="E2" s="13" t="s">
        <v>13</v>
      </c>
      <c r="F2" s="14"/>
      <c r="G2" s="14"/>
      <c r="H2" s="14"/>
      <c r="I2" s="20"/>
      <c r="J2" s="15"/>
      <c r="K2" s="85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8" t="s">
        <v>64</v>
      </c>
      <c r="Y2" s="99"/>
      <c r="Z2" s="100"/>
      <c r="AA2" s="13" t="s">
        <v>13</v>
      </c>
      <c r="AB2" s="14"/>
      <c r="AC2" s="14"/>
      <c r="AD2" s="14"/>
      <c r="AE2" s="20"/>
      <c r="AF2" s="15"/>
      <c r="AG2" s="85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1"/>
      <c r="D4" s="34"/>
      <c r="E4" s="31"/>
      <c r="F4" s="31"/>
      <c r="G4" s="31"/>
      <c r="H4" s="31"/>
      <c r="I4" s="31"/>
      <c r="J4" s="102"/>
      <c r="K4" s="24"/>
      <c r="L4" s="18"/>
      <c r="M4" s="18"/>
      <c r="N4" s="18"/>
      <c r="O4" s="18"/>
      <c r="P4" s="24"/>
      <c r="Q4" s="31"/>
      <c r="R4" s="31"/>
      <c r="S4" s="31"/>
      <c r="T4" s="31"/>
      <c r="U4" s="31"/>
      <c r="V4" s="103"/>
      <c r="W4" s="35"/>
      <c r="X4" s="31">
        <v>1983</v>
      </c>
      <c r="Y4" s="33" t="s">
        <v>51</v>
      </c>
      <c r="Z4" s="34" t="s">
        <v>36</v>
      </c>
      <c r="AA4" s="31">
        <v>22</v>
      </c>
      <c r="AB4" s="31">
        <v>0</v>
      </c>
      <c r="AC4" s="31">
        <v>18</v>
      </c>
      <c r="AD4" s="32">
        <v>20</v>
      </c>
      <c r="AE4" s="31"/>
      <c r="AF4" s="102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4"/>
      <c r="AS4" s="10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1984</v>
      </c>
      <c r="C5" s="31" t="s">
        <v>41</v>
      </c>
      <c r="D5" s="34" t="s">
        <v>36</v>
      </c>
      <c r="E5" s="31">
        <v>9</v>
      </c>
      <c r="F5" s="31">
        <v>1</v>
      </c>
      <c r="G5" s="31">
        <v>8</v>
      </c>
      <c r="H5" s="31">
        <v>8</v>
      </c>
      <c r="I5" s="31"/>
      <c r="J5" s="102"/>
      <c r="K5" s="24"/>
      <c r="L5" s="18"/>
      <c r="M5" s="18"/>
      <c r="N5" s="18"/>
      <c r="O5" s="18"/>
      <c r="P5" s="24"/>
      <c r="Q5" s="31">
        <v>10</v>
      </c>
      <c r="R5" s="31">
        <v>0</v>
      </c>
      <c r="S5" s="31">
        <v>11</v>
      </c>
      <c r="T5" s="31">
        <v>7</v>
      </c>
      <c r="U5" s="31"/>
      <c r="V5" s="103"/>
      <c r="W5" s="35"/>
      <c r="X5" s="31"/>
      <c r="Y5" s="33"/>
      <c r="Z5" s="34"/>
      <c r="AA5" s="31"/>
      <c r="AB5" s="31"/>
      <c r="AC5" s="31"/>
      <c r="AD5" s="32"/>
      <c r="AE5" s="31"/>
      <c r="AF5" s="102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4"/>
      <c r="AS5" s="10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1985</v>
      </c>
      <c r="C6" s="31" t="s">
        <v>49</v>
      </c>
      <c r="D6" s="34" t="s">
        <v>36</v>
      </c>
      <c r="E6" s="31">
        <v>21</v>
      </c>
      <c r="F6" s="31">
        <v>1</v>
      </c>
      <c r="G6" s="31">
        <v>27</v>
      </c>
      <c r="H6" s="31">
        <v>9</v>
      </c>
      <c r="I6" s="31"/>
      <c r="J6" s="102"/>
      <c r="K6" s="24"/>
      <c r="L6" s="18" t="s">
        <v>52</v>
      </c>
      <c r="M6" s="18"/>
      <c r="N6" s="18"/>
      <c r="O6" s="18"/>
      <c r="P6" s="24"/>
      <c r="Q6" s="31"/>
      <c r="R6" s="31"/>
      <c r="S6" s="31"/>
      <c r="T6" s="31"/>
      <c r="U6" s="31"/>
      <c r="V6" s="103"/>
      <c r="W6" s="35"/>
      <c r="X6" s="31"/>
      <c r="Y6" s="33"/>
      <c r="Z6" s="34"/>
      <c r="AA6" s="31"/>
      <c r="AB6" s="31"/>
      <c r="AC6" s="31"/>
      <c r="AD6" s="32"/>
      <c r="AE6" s="31"/>
      <c r="AF6" s="102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4"/>
      <c r="AS6" s="10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1986</v>
      </c>
      <c r="C7" s="31" t="s">
        <v>50</v>
      </c>
      <c r="D7" s="34" t="s">
        <v>36</v>
      </c>
      <c r="E7" s="31">
        <v>22</v>
      </c>
      <c r="F7" s="31">
        <v>0</v>
      </c>
      <c r="G7" s="31">
        <v>8</v>
      </c>
      <c r="H7" s="31">
        <v>12</v>
      </c>
      <c r="I7" s="31"/>
      <c r="J7" s="102"/>
      <c r="K7" s="24"/>
      <c r="L7" s="18"/>
      <c r="M7" s="18"/>
      <c r="N7" s="18"/>
      <c r="O7" s="18"/>
      <c r="P7" s="24"/>
      <c r="Q7" s="31"/>
      <c r="R7" s="31"/>
      <c r="S7" s="31"/>
      <c r="T7" s="31"/>
      <c r="U7" s="31"/>
      <c r="V7" s="103"/>
      <c r="W7" s="35"/>
      <c r="X7" s="31"/>
      <c r="Y7" s="33"/>
      <c r="Z7" s="34"/>
      <c r="AA7" s="31"/>
      <c r="AB7" s="31"/>
      <c r="AC7" s="31"/>
      <c r="AD7" s="32"/>
      <c r="AE7" s="31"/>
      <c r="AF7" s="102"/>
      <c r="AG7" s="35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4"/>
      <c r="AS7" s="10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1987</v>
      </c>
      <c r="C8" s="31" t="s">
        <v>39</v>
      </c>
      <c r="D8" s="34" t="s">
        <v>36</v>
      </c>
      <c r="E8" s="31">
        <v>22</v>
      </c>
      <c r="F8" s="31">
        <v>2</v>
      </c>
      <c r="G8" s="31">
        <v>21</v>
      </c>
      <c r="H8" s="31">
        <v>15</v>
      </c>
      <c r="I8" s="31"/>
      <c r="J8" s="102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103"/>
      <c r="W8" s="35"/>
      <c r="X8" s="31"/>
      <c r="Y8" s="33"/>
      <c r="Z8" s="34"/>
      <c r="AA8" s="31"/>
      <c r="AB8" s="31"/>
      <c r="AC8" s="31"/>
      <c r="AD8" s="32"/>
      <c r="AE8" s="31"/>
      <c r="AF8" s="102"/>
      <c r="AG8" s="35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4"/>
      <c r="AS8" s="10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1989</v>
      </c>
      <c r="C9" s="31" t="s">
        <v>48</v>
      </c>
      <c r="D9" s="34" t="s">
        <v>36</v>
      </c>
      <c r="E9" s="31">
        <v>22</v>
      </c>
      <c r="F9" s="31">
        <v>0</v>
      </c>
      <c r="G9" s="31">
        <v>10</v>
      </c>
      <c r="H9" s="125">
        <v>3</v>
      </c>
      <c r="I9" s="31"/>
      <c r="J9" s="102"/>
      <c r="K9" s="83"/>
      <c r="L9" s="18"/>
      <c r="M9" s="18"/>
      <c r="N9" s="18"/>
      <c r="O9" s="18"/>
      <c r="P9" s="24"/>
      <c r="Q9" s="31"/>
      <c r="R9" s="31"/>
      <c r="S9" s="31"/>
      <c r="T9" s="31"/>
      <c r="U9" s="31"/>
      <c r="V9" s="103"/>
      <c r="W9" s="35"/>
      <c r="X9" s="31"/>
      <c r="Y9" s="33"/>
      <c r="Z9" s="34"/>
      <c r="AA9" s="31"/>
      <c r="AB9" s="31"/>
      <c r="AC9" s="31"/>
      <c r="AD9" s="32"/>
      <c r="AE9" s="31"/>
      <c r="AF9" s="102"/>
      <c r="AG9" s="35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4"/>
      <c r="AS9" s="10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1990</v>
      </c>
      <c r="C10" s="31" t="s">
        <v>39</v>
      </c>
      <c r="D10" s="34" t="s">
        <v>36</v>
      </c>
      <c r="E10" s="31">
        <v>22</v>
      </c>
      <c r="F10" s="31">
        <v>2</v>
      </c>
      <c r="G10" s="31">
        <v>11</v>
      </c>
      <c r="H10" s="31">
        <v>15</v>
      </c>
      <c r="I10" s="31"/>
      <c r="J10" s="31"/>
      <c r="K10" s="24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03"/>
      <c r="W10" s="35"/>
      <c r="X10" s="31"/>
      <c r="Y10" s="33"/>
      <c r="Z10" s="34"/>
      <c r="AA10" s="31"/>
      <c r="AB10" s="31"/>
      <c r="AC10" s="31"/>
      <c r="AD10" s="32"/>
      <c r="AE10" s="31"/>
      <c r="AF10" s="102"/>
      <c r="AG10" s="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4"/>
      <c r="AS10" s="10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1991</v>
      </c>
      <c r="C11" s="31" t="s">
        <v>39</v>
      </c>
      <c r="D11" s="34" t="s">
        <v>36</v>
      </c>
      <c r="E11" s="31">
        <v>22</v>
      </c>
      <c r="F11" s="31">
        <v>3</v>
      </c>
      <c r="G11" s="31">
        <v>18</v>
      </c>
      <c r="H11" s="31">
        <v>13</v>
      </c>
      <c r="I11" s="31">
        <v>96</v>
      </c>
      <c r="J11" s="31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03"/>
      <c r="W11" s="35"/>
      <c r="X11" s="31"/>
      <c r="Y11" s="33"/>
      <c r="Z11" s="34"/>
      <c r="AA11" s="31"/>
      <c r="AB11" s="31"/>
      <c r="AC11" s="31"/>
      <c r="AD11" s="32"/>
      <c r="AE11" s="31"/>
      <c r="AF11" s="102"/>
      <c r="AG11" s="35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4"/>
      <c r="AS11" s="105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1992</v>
      </c>
      <c r="C12" s="31" t="s">
        <v>51</v>
      </c>
      <c r="D12" s="34" t="s">
        <v>36</v>
      </c>
      <c r="E12" s="31">
        <v>23</v>
      </c>
      <c r="F12" s="31">
        <v>5</v>
      </c>
      <c r="G12" s="31">
        <v>5</v>
      </c>
      <c r="H12" s="31">
        <v>15</v>
      </c>
      <c r="I12" s="31">
        <v>79</v>
      </c>
      <c r="J12" s="31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03"/>
      <c r="W12" s="35"/>
      <c r="X12" s="31"/>
      <c r="Y12" s="33"/>
      <c r="Z12" s="34"/>
      <c r="AA12" s="31"/>
      <c r="AB12" s="31"/>
      <c r="AC12" s="31"/>
      <c r="AD12" s="32"/>
      <c r="AE12" s="31"/>
      <c r="AF12" s="102"/>
      <c r="AG12" s="35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4"/>
      <c r="AS12" s="10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1995</v>
      </c>
      <c r="C13" s="31" t="s">
        <v>49</v>
      </c>
      <c r="D13" s="34" t="s">
        <v>36</v>
      </c>
      <c r="E13" s="31">
        <v>21</v>
      </c>
      <c r="F13" s="31">
        <v>2</v>
      </c>
      <c r="G13" s="31">
        <v>28</v>
      </c>
      <c r="H13" s="31">
        <v>12</v>
      </c>
      <c r="I13" s="31">
        <v>88</v>
      </c>
      <c r="J13" s="31"/>
      <c r="K13" s="24"/>
      <c r="L13" s="18"/>
      <c r="M13" s="18"/>
      <c r="N13" s="18"/>
      <c r="O13" s="18"/>
      <c r="P13" s="24"/>
      <c r="Q13" s="31"/>
      <c r="R13" s="31"/>
      <c r="S13" s="31"/>
      <c r="T13" s="31"/>
      <c r="U13" s="31"/>
      <c r="V13" s="103"/>
      <c r="W13" s="35"/>
      <c r="X13" s="31"/>
      <c r="Y13" s="33"/>
      <c r="Z13" s="34"/>
      <c r="AA13" s="31"/>
      <c r="AB13" s="31"/>
      <c r="AC13" s="31"/>
      <c r="AD13" s="32"/>
      <c r="AE13" s="31"/>
      <c r="AF13" s="102"/>
      <c r="AG13" s="35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4"/>
      <c r="AS13" s="10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>
        <v>1996</v>
      </c>
      <c r="C14" s="31" t="s">
        <v>52</v>
      </c>
      <c r="D14" s="34" t="s">
        <v>36</v>
      </c>
      <c r="E14" s="31">
        <v>26</v>
      </c>
      <c r="F14" s="31">
        <v>1</v>
      </c>
      <c r="G14" s="31">
        <v>18</v>
      </c>
      <c r="H14" s="31">
        <v>5</v>
      </c>
      <c r="I14" s="31">
        <v>67</v>
      </c>
      <c r="J14" s="31"/>
      <c r="K14" s="24"/>
      <c r="L14" s="18"/>
      <c r="M14" s="18"/>
      <c r="N14" s="18"/>
      <c r="O14" s="18"/>
      <c r="P14" s="24"/>
      <c r="Q14" s="31"/>
      <c r="R14" s="31"/>
      <c r="S14" s="31"/>
      <c r="T14" s="31"/>
      <c r="U14" s="31"/>
      <c r="V14" s="103"/>
      <c r="W14" s="35"/>
      <c r="X14" s="31"/>
      <c r="Y14" s="33"/>
      <c r="Z14" s="34"/>
      <c r="AA14" s="31"/>
      <c r="AB14" s="31"/>
      <c r="AC14" s="31"/>
      <c r="AD14" s="32"/>
      <c r="AE14" s="31"/>
      <c r="AF14" s="102"/>
      <c r="AG14" s="35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4"/>
      <c r="AS14" s="10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1"/>
      <c r="D15" s="34"/>
      <c r="E15" s="31"/>
      <c r="F15" s="31"/>
      <c r="G15" s="31"/>
      <c r="H15" s="31"/>
      <c r="I15" s="31"/>
      <c r="J15" s="31"/>
      <c r="K15" s="24"/>
      <c r="L15" s="18"/>
      <c r="M15" s="18"/>
      <c r="N15" s="18"/>
      <c r="O15" s="18"/>
      <c r="P15" s="24"/>
      <c r="Q15" s="31"/>
      <c r="R15" s="31"/>
      <c r="S15" s="31"/>
      <c r="T15" s="31"/>
      <c r="U15" s="31"/>
      <c r="V15" s="103"/>
      <c r="W15" s="35"/>
      <c r="X15" s="31"/>
      <c r="Y15" s="33"/>
      <c r="Z15" s="34"/>
      <c r="AA15" s="31"/>
      <c r="AB15" s="31"/>
      <c r="AC15" s="31"/>
      <c r="AD15" s="32"/>
      <c r="AE15" s="31"/>
      <c r="AF15" s="102"/>
      <c r="AG15" s="35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4"/>
      <c r="AS15" s="10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>
        <v>1998</v>
      </c>
      <c r="C16" s="31" t="s">
        <v>48</v>
      </c>
      <c r="D16" s="34" t="s">
        <v>36</v>
      </c>
      <c r="E16" s="31">
        <v>23</v>
      </c>
      <c r="F16" s="31">
        <v>0</v>
      </c>
      <c r="G16" s="31">
        <v>33</v>
      </c>
      <c r="H16" s="31">
        <v>0</v>
      </c>
      <c r="I16" s="31">
        <v>50</v>
      </c>
      <c r="J16" s="31"/>
      <c r="K16" s="24"/>
      <c r="L16" s="18"/>
      <c r="M16" s="18"/>
      <c r="N16" s="18"/>
      <c r="O16" s="18"/>
      <c r="P16" s="24"/>
      <c r="Q16" s="31"/>
      <c r="R16" s="31"/>
      <c r="S16" s="31"/>
      <c r="T16" s="31"/>
      <c r="U16" s="31"/>
      <c r="V16" s="103"/>
      <c r="W16" s="35"/>
      <c r="X16" s="31"/>
      <c r="Y16" s="33"/>
      <c r="Z16" s="34"/>
      <c r="AA16" s="31"/>
      <c r="AB16" s="31"/>
      <c r="AC16" s="31"/>
      <c r="AD16" s="32"/>
      <c r="AE16" s="31"/>
      <c r="AF16" s="102"/>
      <c r="AG16" s="35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4"/>
      <c r="AS16" s="105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>
        <v>1999</v>
      </c>
      <c r="C17" s="31" t="s">
        <v>54</v>
      </c>
      <c r="D17" s="34" t="s">
        <v>36</v>
      </c>
      <c r="E17" s="31"/>
      <c r="F17" s="31"/>
      <c r="G17" s="31"/>
      <c r="H17" s="31"/>
      <c r="I17" s="31"/>
      <c r="J17" s="31"/>
      <c r="K17" s="24"/>
      <c r="L17" s="18"/>
      <c r="M17" s="18"/>
      <c r="N17" s="18"/>
      <c r="O17" s="18"/>
      <c r="P17" s="24"/>
      <c r="Q17" s="31">
        <v>12</v>
      </c>
      <c r="R17" s="31">
        <v>0</v>
      </c>
      <c r="S17" s="31">
        <v>10</v>
      </c>
      <c r="T17" s="31">
        <v>0</v>
      </c>
      <c r="U17" s="31">
        <v>17</v>
      </c>
      <c r="V17" s="103"/>
      <c r="W17" s="35"/>
      <c r="X17" s="31"/>
      <c r="Y17" s="33"/>
      <c r="Z17" s="34"/>
      <c r="AA17" s="31"/>
      <c r="AB17" s="31"/>
      <c r="AC17" s="31"/>
      <c r="AD17" s="32"/>
      <c r="AE17" s="31"/>
      <c r="AF17" s="102"/>
      <c r="AG17" s="35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04"/>
      <c r="AS17" s="105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106" t="s">
        <v>67</v>
      </c>
      <c r="C18" s="107"/>
      <c r="D18" s="108"/>
      <c r="E18" s="109">
        <f>SUM(E4:E17)</f>
        <v>233</v>
      </c>
      <c r="F18" s="109">
        <f>SUM(F4:F17)</f>
        <v>17</v>
      </c>
      <c r="G18" s="109">
        <f>SUM(G4:G17)</f>
        <v>187</v>
      </c>
      <c r="H18" s="109">
        <f>SUM(H4:H17)</f>
        <v>107</v>
      </c>
      <c r="I18" s="109">
        <f>SUM(I4:I17)</f>
        <v>380</v>
      </c>
      <c r="J18" s="110">
        <v>0</v>
      </c>
      <c r="K18" s="85">
        <f>SUM(K4:K17)</f>
        <v>0</v>
      </c>
      <c r="L18" s="22"/>
      <c r="M18" s="20"/>
      <c r="N18" s="111"/>
      <c r="O18" s="112"/>
      <c r="P18" s="24"/>
      <c r="Q18" s="109">
        <f>SUM(Q4:Q17)</f>
        <v>22</v>
      </c>
      <c r="R18" s="109">
        <f>SUM(R4:R17)</f>
        <v>0</v>
      </c>
      <c r="S18" s="109">
        <f>SUM(S4:S17)</f>
        <v>21</v>
      </c>
      <c r="T18" s="109">
        <f>SUM(T4:T17)</f>
        <v>7</v>
      </c>
      <c r="U18" s="109">
        <f>SUM(U4:U17)</f>
        <v>17</v>
      </c>
      <c r="V18" s="42">
        <v>0</v>
      </c>
      <c r="W18" s="85">
        <f>SUM(W4:W17)</f>
        <v>0</v>
      </c>
      <c r="X18" s="16" t="s">
        <v>67</v>
      </c>
      <c r="Y18" s="17"/>
      <c r="Z18" s="15"/>
      <c r="AA18" s="109">
        <f>SUM(AA4:AA17)</f>
        <v>22</v>
      </c>
      <c r="AB18" s="109">
        <f>SUM(AB4:AB17)</f>
        <v>0</v>
      </c>
      <c r="AC18" s="109">
        <f>SUM(AC4:AC17)</f>
        <v>18</v>
      </c>
      <c r="AD18" s="109">
        <f>SUM(AD4:AD17)</f>
        <v>20</v>
      </c>
      <c r="AE18" s="109">
        <f>SUM(AE4:AE17)</f>
        <v>0</v>
      </c>
      <c r="AF18" s="110">
        <v>0</v>
      </c>
      <c r="AG18" s="85">
        <f>SUM(AG4:AG17)</f>
        <v>0</v>
      </c>
      <c r="AH18" s="22"/>
      <c r="AI18" s="20"/>
      <c r="AJ18" s="111"/>
      <c r="AK18" s="112"/>
      <c r="AL18" s="24"/>
      <c r="AM18" s="109">
        <f>SUM(AM4:AM17)</f>
        <v>0</v>
      </c>
      <c r="AN18" s="109">
        <f>SUM(AN4:AN17)</f>
        <v>0</v>
      </c>
      <c r="AO18" s="109">
        <f>SUM(AO4:AO17)</f>
        <v>0</v>
      </c>
      <c r="AP18" s="109">
        <f>SUM(AP4:AP17)</f>
        <v>0</v>
      </c>
      <c r="AQ18" s="109">
        <f>SUM(AQ4:AQ17)</f>
        <v>0</v>
      </c>
      <c r="AR18" s="110">
        <v>0</v>
      </c>
      <c r="AS18" s="101">
        <f>SUM(AS4:AS17)</f>
        <v>0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35"/>
      <c r="L19" s="24"/>
      <c r="M19" s="24"/>
      <c r="N19" s="24"/>
      <c r="O19" s="24"/>
      <c r="P19" s="44"/>
      <c r="Q19" s="44"/>
      <c r="R19" s="47"/>
      <c r="S19" s="44"/>
      <c r="T19" s="44"/>
      <c r="U19" s="24"/>
      <c r="V19" s="24"/>
      <c r="W19" s="35"/>
      <c r="X19" s="44"/>
      <c r="Y19" s="44"/>
      <c r="Z19" s="44"/>
      <c r="AA19" s="44"/>
      <c r="AB19" s="44"/>
      <c r="AC19" s="44"/>
      <c r="AD19" s="44"/>
      <c r="AE19" s="44"/>
      <c r="AF19" s="45"/>
      <c r="AG19" s="35"/>
      <c r="AH19" s="24"/>
      <c r="AI19" s="24"/>
      <c r="AJ19" s="24"/>
      <c r="AK19" s="24"/>
      <c r="AL19" s="44"/>
      <c r="AM19" s="44"/>
      <c r="AN19" s="47"/>
      <c r="AO19" s="44"/>
      <c r="AP19" s="44"/>
      <c r="AQ19" s="24"/>
      <c r="AR19" s="24"/>
      <c r="AS19" s="35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13" t="s">
        <v>68</v>
      </c>
      <c r="C20" s="114"/>
      <c r="D20" s="115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27</v>
      </c>
      <c r="M20" s="18" t="s">
        <v>28</v>
      </c>
      <c r="N20" s="18" t="s">
        <v>69</v>
      </c>
      <c r="O20" s="18" t="s">
        <v>70</v>
      </c>
      <c r="Q20" s="47"/>
      <c r="R20" s="47" t="s">
        <v>43</v>
      </c>
      <c r="S20" s="47"/>
      <c r="T20" s="44" t="s">
        <v>44</v>
      </c>
      <c r="U20" s="24"/>
      <c r="V20" s="35"/>
      <c r="W20" s="35"/>
      <c r="X20" s="116"/>
      <c r="Y20" s="116"/>
      <c r="Z20" s="116"/>
      <c r="AA20" s="116"/>
      <c r="AB20" s="116"/>
      <c r="AC20" s="47"/>
      <c r="AD20" s="47"/>
      <c r="AE20" s="47"/>
      <c r="AF20" s="44"/>
      <c r="AG20" s="44"/>
      <c r="AH20" s="44"/>
      <c r="AI20" s="44"/>
      <c r="AJ20" s="44"/>
      <c r="AK20" s="44"/>
      <c r="AM20" s="35"/>
      <c r="AN20" s="116"/>
      <c r="AO20" s="116"/>
      <c r="AP20" s="116"/>
      <c r="AQ20" s="116"/>
      <c r="AR20" s="116"/>
      <c r="AS20" s="116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9" t="s">
        <v>12</v>
      </c>
      <c r="C21" s="12"/>
      <c r="D21" s="51"/>
      <c r="E21" s="117">
        <v>84</v>
      </c>
      <c r="F21" s="117">
        <v>1</v>
      </c>
      <c r="G21" s="117">
        <v>34</v>
      </c>
      <c r="H21" s="117">
        <v>20</v>
      </c>
      <c r="I21" s="117">
        <v>221</v>
      </c>
      <c r="J21" s="118">
        <v>0.374</v>
      </c>
      <c r="K21" s="44">
        <f>PRODUCT(I21/J21)</f>
        <v>590.90909090909088</v>
      </c>
      <c r="L21" s="119">
        <f>PRODUCT((F21+G21)/E21)</f>
        <v>0.41666666666666669</v>
      </c>
      <c r="M21" s="119">
        <f>PRODUCT(H21/E21)</f>
        <v>0.23809523809523808</v>
      </c>
      <c r="N21" s="119">
        <f>PRODUCT((F21+G21+H21)/E21)</f>
        <v>0.65476190476190477</v>
      </c>
      <c r="O21" s="119">
        <f>PRODUCT(I21/E21)</f>
        <v>2.6309523809523809</v>
      </c>
      <c r="Q21" s="47"/>
      <c r="R21" s="47"/>
      <c r="S21" s="47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20" t="s">
        <v>53</v>
      </c>
      <c r="C22" s="121"/>
      <c r="D22" s="84"/>
      <c r="E22" s="117">
        <f>PRODUCT(E18+Q18)</f>
        <v>255</v>
      </c>
      <c r="F22" s="117">
        <f>PRODUCT(F18+R18)</f>
        <v>17</v>
      </c>
      <c r="G22" s="117">
        <f>PRODUCT(G18+S18)</f>
        <v>208</v>
      </c>
      <c r="H22" s="117">
        <f>PRODUCT(H18+T18)</f>
        <v>114</v>
      </c>
      <c r="I22" s="117">
        <f>PRODUCT(I18+U18)</f>
        <v>397</v>
      </c>
      <c r="J22" s="118">
        <v>0</v>
      </c>
      <c r="K22" s="44">
        <v>0</v>
      </c>
      <c r="L22" s="119">
        <f>PRODUCT((F22+G22)/E22)</f>
        <v>0.88235294117647056</v>
      </c>
      <c r="M22" s="119">
        <f>PRODUCT(H22/E22)</f>
        <v>0.44705882352941179</v>
      </c>
      <c r="N22" s="119">
        <f>PRODUCT((F22+G22+H22)/E22)</f>
        <v>1.3294117647058823</v>
      </c>
      <c r="O22" s="119">
        <f>PRODUCT(I22/115)</f>
        <v>3.4521739130434783</v>
      </c>
      <c r="Q22" s="47"/>
      <c r="R22" s="47"/>
      <c r="S22" s="47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92" t="s">
        <v>64</v>
      </c>
      <c r="C23" s="93"/>
      <c r="D23" s="94"/>
      <c r="E23" s="117">
        <f>PRODUCT(AA18+AM18)</f>
        <v>22</v>
      </c>
      <c r="F23" s="117">
        <f>PRODUCT(AB18+AN18)</f>
        <v>0</v>
      </c>
      <c r="G23" s="117">
        <f>PRODUCT(AC18+AO18)</f>
        <v>18</v>
      </c>
      <c r="H23" s="117">
        <f>PRODUCT(AD18+AP18)</f>
        <v>20</v>
      </c>
      <c r="I23" s="117">
        <f>PRODUCT(AE18+AQ18)</f>
        <v>0</v>
      </c>
      <c r="J23" s="118">
        <v>0</v>
      </c>
      <c r="K23" s="24">
        <v>0</v>
      </c>
      <c r="L23" s="119">
        <f>PRODUCT((F23+G23)/E23)</f>
        <v>0.81818181818181823</v>
      </c>
      <c r="M23" s="119">
        <f>PRODUCT(H23/E23)</f>
        <v>0.90909090909090906</v>
      </c>
      <c r="N23" s="119">
        <f>PRODUCT((F23+G23+H23)/E23)</f>
        <v>1.7272727272727273</v>
      </c>
      <c r="O23" s="119">
        <f>PRODUCT(I23/E23)</f>
        <v>0</v>
      </c>
      <c r="Q23" s="47"/>
      <c r="R23" s="47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2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22" t="s">
        <v>67</v>
      </c>
      <c r="C24" s="123"/>
      <c r="D24" s="124"/>
      <c r="E24" s="117">
        <f>SUM(E21:E23)</f>
        <v>361</v>
      </c>
      <c r="F24" s="117">
        <f t="shared" ref="F24:I24" si="0">SUM(F21:F23)</f>
        <v>18</v>
      </c>
      <c r="G24" s="117">
        <f t="shared" si="0"/>
        <v>260</v>
      </c>
      <c r="H24" s="117">
        <f t="shared" si="0"/>
        <v>154</v>
      </c>
      <c r="I24" s="117">
        <f t="shared" si="0"/>
        <v>618</v>
      </c>
      <c r="J24" s="118">
        <v>0</v>
      </c>
      <c r="K24" s="44">
        <f>SUM(K21:K23)</f>
        <v>590.90909090909088</v>
      </c>
      <c r="L24" s="119">
        <f>PRODUCT((F24+G24)/E24)</f>
        <v>0.77008310249307477</v>
      </c>
      <c r="M24" s="119">
        <f>PRODUCT(H24/E24)</f>
        <v>0.4265927977839335</v>
      </c>
      <c r="N24" s="119">
        <f>PRODUCT((F24+G24+H24)/E24)</f>
        <v>1.1966759002770082</v>
      </c>
      <c r="O24" s="119">
        <f>PRODUCT(I24/199)</f>
        <v>3.1055276381909547</v>
      </c>
      <c r="Q24" s="24"/>
      <c r="R24" s="24"/>
      <c r="S24" s="2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4"/>
      <c r="F25" s="24"/>
      <c r="G25" s="24"/>
      <c r="H25" s="24"/>
      <c r="I25" s="24"/>
      <c r="J25" s="44"/>
      <c r="K25" s="44"/>
      <c r="L25" s="24"/>
      <c r="M25" s="24"/>
      <c r="N25" s="24"/>
      <c r="O25" s="2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24"/>
      <c r="AL189" s="24"/>
    </row>
    <row r="190" spans="1:57" x14ac:dyDescent="0.25">
      <c r="R190" s="35"/>
      <c r="S190" s="35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R191" s="35"/>
      <c r="S191" s="35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R192" s="35"/>
      <c r="S192" s="35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L193"/>
      <c r="M193"/>
      <c r="N193"/>
      <c r="O193"/>
      <c r="P193"/>
      <c r="R193" s="35"/>
      <c r="S193" s="3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</sheetData>
  <sortState ref="E28:E33">
    <sortCondition ref="E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2018-12-06T17:44:17Z</dcterms:modified>
</cp:coreProperties>
</file>