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7" i="1" l="1"/>
  <c r="O13" i="1"/>
  <c r="O7" i="1"/>
  <c r="N17" i="1" l="1"/>
  <c r="AE17" i="1"/>
  <c r="AD17" i="1"/>
  <c r="AC17" i="1"/>
  <c r="AB17" i="1"/>
  <c r="AA17" i="1"/>
  <c r="Z17" i="1"/>
  <c r="Y17" i="1"/>
  <c r="I23" i="1" s="1"/>
  <c r="X17" i="1"/>
  <c r="W17" i="1"/>
  <c r="G23" i="1" s="1"/>
  <c r="V17" i="1"/>
  <c r="F23" i="1" s="1"/>
  <c r="U17" i="1"/>
  <c r="E23" i="1" s="1"/>
  <c r="T17" i="1"/>
  <c r="S17" i="1"/>
  <c r="R17" i="1"/>
  <c r="Q17" i="1"/>
  <c r="P17" i="1"/>
  <c r="M17" i="1"/>
  <c r="L17" i="1"/>
  <c r="K17" i="1"/>
  <c r="J17" i="1"/>
  <c r="I17" i="1"/>
  <c r="H17" i="1"/>
  <c r="G17" i="1"/>
  <c r="F17" i="1"/>
  <c r="E17" i="1"/>
  <c r="H23" i="1"/>
  <c r="L23" i="1" l="1"/>
  <c r="M23" i="1"/>
  <c r="K23" i="1"/>
  <c r="N23" i="1"/>
  <c r="N21" i="1"/>
  <c r="O21" i="1"/>
  <c r="O24" i="1" s="1"/>
  <c r="H21" i="1"/>
  <c r="G21" i="1"/>
  <c r="G24" i="1" s="1"/>
  <c r="F21" i="1"/>
  <c r="I21" i="1"/>
  <c r="I24" i="1" s="1"/>
  <c r="N24" i="1" s="1"/>
  <c r="E21" i="1"/>
  <c r="D18" i="1"/>
  <c r="M21" i="1" l="1"/>
  <c r="K21" i="1"/>
  <c r="F24" i="1"/>
  <c r="L21" i="1"/>
  <c r="H24" i="1"/>
  <c r="E24" i="1"/>
  <c r="K24" i="1" l="1"/>
  <c r="M24" i="1"/>
  <c r="L24" i="1"/>
</calcChain>
</file>

<file path=xl/sharedStrings.xml><?xml version="1.0" encoding="utf-8"?>
<sst xmlns="http://schemas.openxmlformats.org/spreadsheetml/2006/main" count="95" uniqueCount="68">
  <si>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</si>
  <si>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</si>
  <si>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</si>
  <si>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</si>
  <si>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</si>
  <si>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</si>
  <si>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</si>
  <si>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</si>
  <si>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</si>
  <si>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</si>
  <si>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</si>
  <si>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</si>
  <si>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</si>
  <si>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</si>
  <si>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</si>
  <si>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</si>
  <si>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</si>
  <si>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</si>
  <si>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</si>
  <si>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</si>
  <si>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</si>
  <si>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</si>
  <si>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</si>
  <si>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</si>
  <si>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</si>
  <si>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</si>
  <si>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</si>
  <si>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</si>
  <si>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</si>
  <si>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</si>
  <si>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</si>
  <si>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</si>
  <si>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</si>
  <si>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</si>
  <si>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</si>
  <si>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</si>
  <si>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</si>
  <si>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</si>
  <si>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</si>
  <si>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</si>
  <si>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</si>
  <si>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Emma Tapanen</t>
  </si>
  <si>
    <t>22.1.1990   Imatra</t>
  </si>
  <si>
    <t>Pesä Ysit  2</t>
  </si>
  <si>
    <t>suomensarja</t>
  </si>
  <si>
    <t>IPV = Imatran Pallo-Veikot  (1955),  kasvattajaseura</t>
  </si>
  <si>
    <t>Pesä Ysit = Pesä Ysit, Lappeenranta  (1976)</t>
  </si>
  <si>
    <t>ykköspesis</t>
  </si>
  <si>
    <t>Pesä Ysit</t>
  </si>
  <si>
    <t>JoMa</t>
  </si>
  <si>
    <t>JoMa = Joensuun Maila  (1957)</t>
  </si>
  <si>
    <t>13.05. 2009  Pesä Ysit - Kirittäret  0-1  (2-3, 5-5)</t>
  </si>
  <si>
    <t xml:space="preserve">  19 v   3 kk 21 pv</t>
  </si>
  <si>
    <t>4.  ottelu</t>
  </si>
  <si>
    <t>21.05. 2009  Pesä Ysit - TyTe  2-0  (6-1, 6-0)</t>
  </si>
  <si>
    <t xml:space="preserve">  19 v   3 kk 29 pv</t>
  </si>
  <si>
    <t>5.</t>
  </si>
  <si>
    <t>alemmat pudotuspelit</t>
  </si>
  <si>
    <t>ViPa  2</t>
  </si>
  <si>
    <t xml:space="preserve">ViPa   </t>
  </si>
  <si>
    <t>ViPa = Vihdin Pallo  (1967)</t>
  </si>
  <si>
    <t>10.</t>
  </si>
  <si>
    <t>11.</t>
  </si>
  <si>
    <t>ViPa</t>
  </si>
  <si>
    <t>superpesiskarsinta</t>
  </si>
  <si>
    <t>Roihu</t>
  </si>
  <si>
    <t>Roihu = Roihu, Helsinki  (1957)</t>
  </si>
  <si>
    <t>Roihu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</si>
</sst>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5" borderId="14" xfId="0" applyFont="1" applyFill="1" applyBorder="1"/>
    <xf numFmtId="0" fontId="1" fillId="4" borderId="14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3.42578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2007</v>
      </c>
      <c r="C4" s="83"/>
      <c r="D4" s="84" t="s">
        <v>43</v>
      </c>
      <c r="E4" s="83"/>
      <c r="F4" s="85" t="s">
        <v>44</v>
      </c>
      <c r="G4" s="83"/>
      <c r="H4" s="83"/>
      <c r="I4" s="83"/>
      <c r="J4" s="83"/>
      <c r="K4" s="83"/>
      <c r="L4" s="83"/>
      <c r="M4" s="83"/>
      <c r="N4" s="86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7">
        <v>2008</v>
      </c>
      <c r="C5" s="87"/>
      <c r="D5" s="88" t="s">
        <v>43</v>
      </c>
      <c r="E5" s="87"/>
      <c r="F5" s="92" t="s">
        <v>47</v>
      </c>
      <c r="G5" s="91"/>
      <c r="H5" s="90"/>
      <c r="I5" s="87"/>
      <c r="J5" s="87"/>
      <c r="K5" s="87"/>
      <c r="L5" s="87"/>
      <c r="M5" s="87"/>
      <c r="N5" s="8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7">
        <v>2009</v>
      </c>
      <c r="C6" s="87"/>
      <c r="D6" s="88" t="s">
        <v>43</v>
      </c>
      <c r="E6" s="87"/>
      <c r="F6" s="92" t="s">
        <v>47</v>
      </c>
      <c r="G6" s="91"/>
      <c r="H6" s="90"/>
      <c r="I6" s="87"/>
      <c r="J6" s="87"/>
      <c r="K6" s="87"/>
      <c r="L6" s="87"/>
      <c r="M6" s="87"/>
      <c r="N6" s="89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2009</v>
      </c>
      <c r="C7" s="27" t="s">
        <v>56</v>
      </c>
      <c r="D7" s="28" t="s">
        <v>48</v>
      </c>
      <c r="E7" s="27">
        <v>10</v>
      </c>
      <c r="F7" s="27">
        <v>0</v>
      </c>
      <c r="G7" s="27">
        <v>5</v>
      </c>
      <c r="H7" s="27">
        <v>0</v>
      </c>
      <c r="I7" s="27">
        <v>10</v>
      </c>
      <c r="J7" s="27">
        <v>0</v>
      </c>
      <c r="K7" s="27">
        <v>2</v>
      </c>
      <c r="L7" s="27">
        <v>3</v>
      </c>
      <c r="M7" s="27">
        <v>5</v>
      </c>
      <c r="N7" s="29">
        <v>0.41699999999999998</v>
      </c>
      <c r="O7" s="25">
        <f>PRODUCT(I7/N7)</f>
        <v>23.980815347721823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7">
        <v>2010</v>
      </c>
      <c r="C8" s="87"/>
      <c r="D8" s="88" t="s">
        <v>49</v>
      </c>
      <c r="E8" s="87"/>
      <c r="F8" s="92" t="s">
        <v>47</v>
      </c>
      <c r="G8" s="91"/>
      <c r="H8" s="90"/>
      <c r="I8" s="87"/>
      <c r="J8" s="87"/>
      <c r="K8" s="87"/>
      <c r="L8" s="87"/>
      <c r="M8" s="87"/>
      <c r="N8" s="89"/>
      <c r="O8" s="25">
        <v>0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2011</v>
      </c>
      <c r="C9" s="27"/>
      <c r="D9" s="28"/>
      <c r="E9" s="27"/>
      <c r="F9" s="27"/>
      <c r="G9" s="27"/>
      <c r="H9" s="27"/>
      <c r="I9" s="27"/>
      <c r="J9" s="27"/>
      <c r="K9" s="27"/>
      <c r="L9" s="27"/>
      <c r="M9" s="27"/>
      <c r="N9" s="29"/>
      <c r="O9" s="25">
        <v>0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3">
        <v>2012</v>
      </c>
      <c r="C10" s="83"/>
      <c r="D10" s="84" t="s">
        <v>43</v>
      </c>
      <c r="E10" s="83"/>
      <c r="F10" s="85" t="s">
        <v>44</v>
      </c>
      <c r="G10" s="83"/>
      <c r="H10" s="83"/>
      <c r="I10" s="83"/>
      <c r="J10" s="83"/>
      <c r="K10" s="83"/>
      <c r="L10" s="83"/>
      <c r="M10" s="83"/>
      <c r="N10" s="86"/>
      <c r="O10" s="25">
        <v>0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9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2013</v>
      </c>
      <c r="C11" s="27"/>
      <c r="D11" s="28"/>
      <c r="E11" s="27"/>
      <c r="F11" s="27"/>
      <c r="G11" s="27"/>
      <c r="H11" s="27"/>
      <c r="I11" s="27"/>
      <c r="J11" s="27"/>
      <c r="K11" s="27"/>
      <c r="L11" s="27"/>
      <c r="M11" s="27"/>
      <c r="N11" s="29"/>
      <c r="O11" s="25">
        <v>0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3">
        <v>2014</v>
      </c>
      <c r="C12" s="83"/>
      <c r="D12" s="84" t="s">
        <v>58</v>
      </c>
      <c r="E12" s="83"/>
      <c r="F12" s="85" t="s">
        <v>44</v>
      </c>
      <c r="G12" s="83"/>
      <c r="H12" s="83"/>
      <c r="I12" s="83"/>
      <c r="J12" s="83"/>
      <c r="K12" s="83"/>
      <c r="L12" s="83"/>
      <c r="M12" s="83"/>
      <c r="N12" s="86"/>
      <c r="O12" s="25">
        <v>0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9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2014</v>
      </c>
      <c r="C13" s="27" t="s">
        <v>61</v>
      </c>
      <c r="D13" s="28" t="s">
        <v>59</v>
      </c>
      <c r="E13" s="27">
        <v>24</v>
      </c>
      <c r="F13" s="27">
        <v>0</v>
      </c>
      <c r="G13" s="27">
        <v>20</v>
      </c>
      <c r="H13" s="27">
        <v>0</v>
      </c>
      <c r="I13" s="27">
        <v>37</v>
      </c>
      <c r="J13" s="27">
        <v>2</v>
      </c>
      <c r="K13" s="27">
        <v>5</v>
      </c>
      <c r="L13" s="27">
        <v>10</v>
      </c>
      <c r="M13" s="27">
        <v>20</v>
      </c>
      <c r="N13" s="29">
        <v>0.35899999999999999</v>
      </c>
      <c r="O13" s="25">
        <f>PRODUCT(I13/N13)</f>
        <v>103.06406685236769</v>
      </c>
      <c r="P13" s="27"/>
      <c r="Q13" s="27"/>
      <c r="R13" s="27"/>
      <c r="S13" s="27"/>
      <c r="T13" s="27"/>
      <c r="U13" s="30">
        <v>4</v>
      </c>
      <c r="V13" s="30">
        <v>0</v>
      </c>
      <c r="W13" s="30">
        <v>5</v>
      </c>
      <c r="X13" s="30">
        <v>0</v>
      </c>
      <c r="Y13" s="30">
        <v>9</v>
      </c>
      <c r="Z13" s="27"/>
      <c r="AA13" s="27"/>
      <c r="AB13" s="27"/>
      <c r="AC13" s="27"/>
      <c r="AD13" s="27"/>
      <c r="AE13" s="27"/>
      <c r="AF13" s="93" t="s">
        <v>57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2015</v>
      </c>
      <c r="C14" s="27" t="s">
        <v>62</v>
      </c>
      <c r="D14" s="28" t="s">
        <v>63</v>
      </c>
      <c r="E14" s="27">
        <v>21</v>
      </c>
      <c r="F14" s="27">
        <v>0</v>
      </c>
      <c r="G14" s="27">
        <v>5</v>
      </c>
      <c r="H14" s="27">
        <v>0</v>
      </c>
      <c r="I14" s="27">
        <v>41</v>
      </c>
      <c r="J14" s="27">
        <v>4</v>
      </c>
      <c r="K14" s="27">
        <v>16</v>
      </c>
      <c r="L14" s="27">
        <v>16</v>
      </c>
      <c r="M14" s="27">
        <v>5</v>
      </c>
      <c r="N14" s="29">
        <v>0.40189999999999998</v>
      </c>
      <c r="O14" s="55">
        <v>102</v>
      </c>
      <c r="P14" s="27"/>
      <c r="Q14" s="27"/>
      <c r="R14" s="27"/>
      <c r="S14" s="27"/>
      <c r="T14" s="27"/>
      <c r="U14" s="30">
        <v>3</v>
      </c>
      <c r="V14" s="30">
        <v>0</v>
      </c>
      <c r="W14" s="30">
        <v>7</v>
      </c>
      <c r="X14" s="30">
        <v>0</v>
      </c>
      <c r="Y14" s="30">
        <v>11</v>
      </c>
      <c r="Z14" s="27"/>
      <c r="AA14" s="27"/>
      <c r="AB14" s="27"/>
      <c r="AC14" s="27"/>
      <c r="AD14" s="27"/>
      <c r="AE14" s="27"/>
      <c r="AF14" s="93" t="s">
        <v>64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83">
        <v>2016</v>
      </c>
      <c r="C15" s="83"/>
      <c r="D15" s="84" t="s">
        <v>67</v>
      </c>
      <c r="E15" s="83"/>
      <c r="F15" s="85" t="s">
        <v>44</v>
      </c>
      <c r="G15" s="83"/>
      <c r="H15" s="83"/>
      <c r="I15" s="83"/>
      <c r="J15" s="83"/>
      <c r="K15" s="83"/>
      <c r="L15" s="83"/>
      <c r="M15" s="83"/>
      <c r="N15" s="86"/>
      <c r="O15" s="25">
        <v>0</v>
      </c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9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87">
        <v>2016</v>
      </c>
      <c r="C16" s="87"/>
      <c r="D16" s="88" t="s">
        <v>65</v>
      </c>
      <c r="E16" s="87"/>
      <c r="F16" s="92" t="s">
        <v>47</v>
      </c>
      <c r="G16" s="91"/>
      <c r="H16" s="90"/>
      <c r="I16" s="87"/>
      <c r="J16" s="87"/>
      <c r="K16" s="87"/>
      <c r="L16" s="87"/>
      <c r="M16" s="87"/>
      <c r="N16" s="89"/>
      <c r="O16" s="25">
        <v>0</v>
      </c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>SUM(E4:E14)</f>
        <v>55</v>
      </c>
      <c r="F17" s="19">
        <f t="shared" ref="F17:M17" si="0">SUM(F4:F14)</f>
        <v>0</v>
      </c>
      <c r="G17" s="19">
        <f t="shared" si="0"/>
        <v>30</v>
      </c>
      <c r="H17" s="19">
        <f t="shared" si="0"/>
        <v>0</v>
      </c>
      <c r="I17" s="19">
        <f t="shared" si="0"/>
        <v>88</v>
      </c>
      <c r="J17" s="19">
        <f t="shared" si="0"/>
        <v>6</v>
      </c>
      <c r="K17" s="19">
        <f t="shared" si="0"/>
        <v>23</v>
      </c>
      <c r="L17" s="19">
        <f t="shared" si="0"/>
        <v>29</v>
      </c>
      <c r="M17" s="19">
        <f t="shared" si="0"/>
        <v>30</v>
      </c>
      <c r="N17" s="31">
        <f>PRODUCT(I17/O17)</f>
        <v>0.3842041749840312</v>
      </c>
      <c r="O17" s="32">
        <f>SUM(O7:O14)</f>
        <v>229.04488220008952</v>
      </c>
      <c r="P17" s="19">
        <f t="shared" ref="P17" si="1">SUM(P4:P14)</f>
        <v>0</v>
      </c>
      <c r="Q17" s="19">
        <f t="shared" ref="Q17" si="2">SUM(Q4:Q14)</f>
        <v>0</v>
      </c>
      <c r="R17" s="19">
        <f t="shared" ref="R17" si="3">SUM(R4:R14)</f>
        <v>0</v>
      </c>
      <c r="S17" s="19">
        <f t="shared" ref="S17" si="4">SUM(S4:S14)</f>
        <v>0</v>
      </c>
      <c r="T17" s="19">
        <f t="shared" ref="T17" si="5">SUM(T4:T14)</f>
        <v>0</v>
      </c>
      <c r="U17" s="19">
        <f t="shared" ref="U17" si="6">SUM(U4:U14)</f>
        <v>7</v>
      </c>
      <c r="V17" s="19">
        <f t="shared" ref="V17" si="7">SUM(V4:V14)</f>
        <v>0</v>
      </c>
      <c r="W17" s="19">
        <f t="shared" ref="W17" si="8">SUM(W4:W14)</f>
        <v>12</v>
      </c>
      <c r="X17" s="19">
        <f t="shared" ref="X17" si="9">SUM(X4:X14)</f>
        <v>0</v>
      </c>
      <c r="Y17" s="19">
        <f t="shared" ref="Y17" si="10">SUM(Y4:Y14)</f>
        <v>20</v>
      </c>
      <c r="Z17" s="19">
        <f t="shared" ref="Z17" si="11">SUM(Z4:Z14)</f>
        <v>0</v>
      </c>
      <c r="AA17" s="19">
        <f t="shared" ref="AA17" si="12">SUM(AA4:AA14)</f>
        <v>0</v>
      </c>
      <c r="AB17" s="19">
        <f t="shared" ref="AB17" si="13">SUM(AB4:AB14)</f>
        <v>0</v>
      </c>
      <c r="AC17" s="19">
        <f t="shared" ref="AC17" si="14">SUM(AC4:AC14)</f>
        <v>0</v>
      </c>
      <c r="AD17" s="19">
        <f t="shared" ref="AD17" si="15">SUM(AD4:AD14)</f>
        <v>0</v>
      </c>
      <c r="AE17" s="19">
        <f t="shared" ref="AE17" si="16">SUM(AE4:AE14)</f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8" t="s">
        <v>2</v>
      </c>
      <c r="C18" s="33"/>
      <c r="D18" s="34">
        <f>SUM(F17:H17)+((I17-F17-G17)/3)+(E17/3)+(Z17*25)+(AA17*25)+(AB17*10)+(AC17*25)+(AD17*20)+(AE17*15)</f>
        <v>67.666666666666657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38</v>
      </c>
      <c r="O20" s="25"/>
      <c r="P20" s="41" t="s">
        <v>33</v>
      </c>
      <c r="Q20" s="13"/>
      <c r="R20" s="13"/>
      <c r="S20" s="13"/>
      <c r="T20" s="42"/>
      <c r="U20" s="42"/>
      <c r="V20" s="42"/>
      <c r="W20" s="42"/>
      <c r="X20" s="42"/>
      <c r="Y20" s="13"/>
      <c r="Z20" s="13"/>
      <c r="AA20" s="13"/>
      <c r="AB20" s="12"/>
      <c r="AC20" s="13"/>
      <c r="AD20" s="13"/>
      <c r="AE20" s="13"/>
      <c r="AF20" s="43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4"/>
      <c r="E21" s="27">
        <f>PRODUCT(E17)</f>
        <v>55</v>
      </c>
      <c r="F21" s="27">
        <f>PRODUCT(F17)</f>
        <v>0</v>
      </c>
      <c r="G21" s="27">
        <f>PRODUCT(G17)</f>
        <v>30</v>
      </c>
      <c r="H21" s="27">
        <f>PRODUCT(H17)</f>
        <v>0</v>
      </c>
      <c r="I21" s="27">
        <f>PRODUCT(I17)</f>
        <v>88</v>
      </c>
      <c r="J21" s="1"/>
      <c r="K21" s="45">
        <f>PRODUCT((F21+G21)/E21)</f>
        <v>0.54545454545454541</v>
      </c>
      <c r="L21" s="45">
        <f>PRODUCT(H21/E21)</f>
        <v>0</v>
      </c>
      <c r="M21" s="45">
        <f>PRODUCT(I21/E21)</f>
        <v>1.6</v>
      </c>
      <c r="N21" s="29">
        <f>PRODUCT(N17)</f>
        <v>0.3842041749840312</v>
      </c>
      <c r="O21" s="25">
        <f>PRODUCT(O17)</f>
        <v>229.04488220008952</v>
      </c>
      <c r="P21" s="46" t="s">
        <v>34</v>
      </c>
      <c r="Q21" s="47"/>
      <c r="R21" s="47"/>
      <c r="S21" s="48" t="s">
        <v>51</v>
      </c>
      <c r="T21" s="48"/>
      <c r="U21" s="48"/>
      <c r="V21" s="48"/>
      <c r="W21" s="48"/>
      <c r="X21" s="48"/>
      <c r="Y21" s="48"/>
      <c r="Z21" s="48"/>
      <c r="AA21" s="48"/>
      <c r="AB21" s="49"/>
      <c r="AC21" s="48"/>
      <c r="AD21" s="50" t="s">
        <v>39</v>
      </c>
      <c r="AE21" s="50"/>
      <c r="AF21" s="51" t="s">
        <v>52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2" t="s">
        <v>18</v>
      </c>
      <c r="C22" s="53"/>
      <c r="D22" s="54"/>
      <c r="E22" s="27"/>
      <c r="F22" s="27"/>
      <c r="G22" s="27"/>
      <c r="H22" s="27"/>
      <c r="I22" s="27"/>
      <c r="J22" s="1"/>
      <c r="K22" s="45"/>
      <c r="L22" s="45"/>
      <c r="M22" s="45"/>
      <c r="N22" s="29"/>
      <c r="O22" s="55">
        <v>0</v>
      </c>
      <c r="P22" s="56" t="s">
        <v>35</v>
      </c>
      <c r="Q22" s="57"/>
      <c r="R22" s="57"/>
      <c r="S22" s="58" t="s">
        <v>54</v>
      </c>
      <c r="T22" s="58"/>
      <c r="U22" s="58"/>
      <c r="V22" s="58"/>
      <c r="W22" s="58"/>
      <c r="X22" s="58"/>
      <c r="Y22" s="58"/>
      <c r="Z22" s="58"/>
      <c r="AA22" s="58"/>
      <c r="AB22" s="59"/>
      <c r="AC22" s="58"/>
      <c r="AD22" s="60" t="s">
        <v>53</v>
      </c>
      <c r="AE22" s="60"/>
      <c r="AF22" s="61" t="s">
        <v>55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2" t="s">
        <v>19</v>
      </c>
      <c r="C23" s="63"/>
      <c r="D23" s="64"/>
      <c r="E23" s="30">
        <f>PRODUCT(U17)</f>
        <v>7</v>
      </c>
      <c r="F23" s="30">
        <f>PRODUCT(V17)</f>
        <v>0</v>
      </c>
      <c r="G23" s="30">
        <f>PRODUCT(W17)</f>
        <v>12</v>
      </c>
      <c r="H23" s="30">
        <f>PRODUCT(X17)</f>
        <v>0</v>
      </c>
      <c r="I23" s="30">
        <f>PRODUCT(Y17)</f>
        <v>20</v>
      </c>
      <c r="J23" s="1"/>
      <c r="K23" s="65">
        <f>PRODUCT((F23+G23)/E23)</f>
        <v>1.7142857142857142</v>
      </c>
      <c r="L23" s="65">
        <f>PRODUCT(H23/E23)</f>
        <v>0</v>
      </c>
      <c r="M23" s="65">
        <f>PRODUCT(I23/E23)</f>
        <v>2.8571428571428572</v>
      </c>
      <c r="N23" s="66">
        <f>PRODUCT(I23/O23)</f>
        <v>0.46511627906976744</v>
      </c>
      <c r="O23" s="25">
        <v>43</v>
      </c>
      <c r="P23" s="56" t="s">
        <v>36</v>
      </c>
      <c r="Q23" s="57"/>
      <c r="R23" s="57"/>
      <c r="S23" s="58"/>
      <c r="T23" s="58"/>
      <c r="U23" s="58"/>
      <c r="V23" s="58"/>
      <c r="W23" s="58"/>
      <c r="X23" s="58"/>
      <c r="Y23" s="58"/>
      <c r="Z23" s="58"/>
      <c r="AA23" s="58"/>
      <c r="AB23" s="59"/>
      <c r="AC23" s="58"/>
      <c r="AD23" s="58"/>
      <c r="AE23" s="60"/>
      <c r="AF23" s="6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67" t="s">
        <v>20</v>
      </c>
      <c r="C24" s="68"/>
      <c r="D24" s="69"/>
      <c r="E24" s="19">
        <f>SUM(E21:E23)</f>
        <v>62</v>
      </c>
      <c r="F24" s="19">
        <f>SUM(F21:F23)</f>
        <v>0</v>
      </c>
      <c r="G24" s="19">
        <f>SUM(G21:G23)</f>
        <v>42</v>
      </c>
      <c r="H24" s="19">
        <f>SUM(H21:H23)</f>
        <v>0</v>
      </c>
      <c r="I24" s="19">
        <f>SUM(I21:I23)</f>
        <v>108</v>
      </c>
      <c r="J24" s="1"/>
      <c r="K24" s="70">
        <f>PRODUCT((F24+G24)/E24)</f>
        <v>0.67741935483870963</v>
      </c>
      <c r="L24" s="70">
        <f>PRODUCT(H24/E24)</f>
        <v>0</v>
      </c>
      <c r="M24" s="70">
        <f>PRODUCT(I24/E24)</f>
        <v>1.7419354838709677</v>
      </c>
      <c r="N24" s="31">
        <f>PRODUCT(I24/O24)</f>
        <v>0.39699331642109625</v>
      </c>
      <c r="O24" s="25">
        <f>SUM(O21:O23)</f>
        <v>272.04488220008955</v>
      </c>
      <c r="P24" s="71" t="s">
        <v>37</v>
      </c>
      <c r="Q24" s="72"/>
      <c r="R24" s="72"/>
      <c r="S24" s="73"/>
      <c r="T24" s="73"/>
      <c r="U24" s="73"/>
      <c r="V24" s="73"/>
      <c r="W24" s="73"/>
      <c r="X24" s="73"/>
      <c r="Y24" s="73"/>
      <c r="Z24" s="73"/>
      <c r="AA24" s="73"/>
      <c r="AB24" s="74"/>
      <c r="AC24" s="73"/>
      <c r="AD24" s="73"/>
      <c r="AE24" s="75"/>
      <c r="AF24" s="76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 t="s">
        <v>40</v>
      </c>
      <c r="C26" s="1"/>
      <c r="D26" s="1" t="s">
        <v>45</v>
      </c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46</v>
      </c>
      <c r="E27" s="1"/>
      <c r="F27" s="25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50</v>
      </c>
      <c r="E28" s="1"/>
      <c r="F28" s="25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60</v>
      </c>
      <c r="E29" s="1"/>
      <c r="F29" s="25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66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25"/>
      <c r="V30" s="7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8"/>
      <c r="N31" s="78"/>
      <c r="O31" s="25"/>
      <c r="P31" s="1"/>
      <c r="Q31" s="38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38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8"/>
      <c r="N37" s="35"/>
      <c r="O37" s="25"/>
      <c r="P37" s="1"/>
      <c r="Q37" s="38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8"/>
      <c r="N38" s="78"/>
      <c r="O38" s="25"/>
      <c r="P38" s="1"/>
      <c r="Q38" s="38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9"/>
      <c r="AH39" s="79"/>
      <c r="AI39" s="79"/>
      <c r="AJ39" s="79"/>
      <c r="AK39" s="79"/>
      <c r="AL39" s="7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79"/>
      <c r="AI40" s="79"/>
      <c r="AJ40" s="79"/>
      <c r="AK40" s="79"/>
      <c r="AL40" s="79"/>
    </row>
    <row r="41" spans="1:38" ht="15" customHeight="1" x14ac:dyDescent="0.25">
      <c r="A41" s="8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8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8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9"/>
    </row>
    <row r="44" spans="1:38" ht="15" customHeight="1" x14ac:dyDescent="0.25">
      <c r="A44" s="80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8"/>
      <c r="N44" s="35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9"/>
    </row>
    <row r="45" spans="1:38" ht="15" customHeight="1" x14ac:dyDescent="0.25">
      <c r="A45" s="8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7"/>
      <c r="W48" s="1"/>
      <c r="X48" s="1"/>
      <c r="Y48" s="1"/>
      <c r="Z48" s="1"/>
      <c r="AA48" s="1"/>
      <c r="AB48" s="25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77"/>
      <c r="W49" s="1"/>
      <c r="X49" s="1"/>
      <c r="Y49" s="1"/>
      <c r="Z49" s="1"/>
      <c r="AA49" s="1"/>
      <c r="AB49" s="25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77"/>
      <c r="W50" s="1"/>
      <c r="X50" s="1"/>
      <c r="Y50" s="1"/>
      <c r="Z50" s="1"/>
      <c r="AA50" s="1"/>
      <c r="AB50" s="25"/>
      <c r="AC50" s="1"/>
      <c r="AD50" s="1"/>
      <c r="AE50" s="1"/>
      <c r="AF50" s="39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2019-02-02T12:31:11Z</dcterms:modified>
</cp:coreProperties>
</file>