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O14" i="3"/>
  <c r="N14" i="3"/>
  <c r="M14" i="3"/>
  <c r="L14" i="3"/>
  <c r="J11" i="3"/>
  <c r="K14" i="3"/>
  <c r="AS11" i="3"/>
  <c r="AR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V11" i="3" s="1"/>
  <c r="U11" i="3"/>
  <c r="T11" i="3"/>
  <c r="S11" i="3"/>
  <c r="R11" i="3"/>
  <c r="Q11" i="3"/>
  <c r="K11" i="3"/>
  <c r="K15" i="3" s="1"/>
  <c r="J15" i="3" s="1"/>
  <c r="I11" i="3"/>
  <c r="I15" i="3" s="1"/>
  <c r="I17" i="3" s="1"/>
  <c r="H11" i="3"/>
  <c r="H15" i="3" s="1"/>
  <c r="H17" i="3" s="1"/>
  <c r="M17" i="3" s="1"/>
  <c r="G11" i="3"/>
  <c r="G15" i="3" s="1"/>
  <c r="G17" i="3" s="1"/>
  <c r="F11" i="3"/>
  <c r="F15" i="3" s="1"/>
  <c r="F17" i="3" s="1"/>
  <c r="E11" i="3"/>
  <c r="E15" i="3" s="1"/>
  <c r="E17" i="3" s="1"/>
  <c r="M16" i="3" l="1"/>
  <c r="K17" i="3"/>
  <c r="N17" i="3"/>
  <c r="L17" i="3"/>
  <c r="N16" i="3"/>
  <c r="L16" i="3"/>
  <c r="O17" i="3"/>
  <c r="J17" i="3"/>
  <c r="J16" i="3"/>
  <c r="O16" i="3"/>
  <c r="AF11" i="3"/>
  <c r="AB13" i="1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<sst xmlns="http://schemas.openxmlformats.org/spreadsheetml/2006/main" count="177" uniqueCount="73">
  <si>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</si>
  <si>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</si>
  <si>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</si>
  <si>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</si>
  <si>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</si>
  <si>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</si>
  <si>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</si>
  <si>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</si>
  <si>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</si>
  <si>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</si>
  <si>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</si>
  <si>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</si>
  <si>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</si>
  <si>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</si>
  <si>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</si>
  <si>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</si>
  <si>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</si>
  <si>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</si>
  <si>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</si>
  <si>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</si>
  <si>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</si>
  <si>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</si>
  <si>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</si>
  <si>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</si>
  <si>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</si>
  <si>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</si>
  <si>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</si>
  <si>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</si>
  <si>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</si>
  <si>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</si>
  <si>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</si>
  <si>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</si>
  <si>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</si>
  <si>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</si>
  <si>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Tanska</t>
  </si>
  <si>
    <t>14.</t>
  </si>
  <si>
    <t>HP</t>
  </si>
  <si>
    <t>16.06. 2001  KaMa - HP  2-1  (1-6, 2-0, 0-0, 2-1)</t>
  </si>
  <si>
    <t xml:space="preserve">  18 v   7 kk 18 pv</t>
  </si>
  <si>
    <t>3.  ottelu</t>
  </si>
  <si>
    <t>28.06. 2001  LP - HP  0-2  (3-6, 1-3)</t>
  </si>
  <si>
    <t xml:space="preserve">  18 v   7 kk 30 pv</t>
  </si>
  <si>
    <t>ykköspesis</t>
  </si>
  <si>
    <t>SuPo</t>
  </si>
  <si>
    <t>HaPe</t>
  </si>
  <si>
    <t>suomensarja</t>
  </si>
  <si>
    <t>13.</t>
  </si>
  <si>
    <t>1.</t>
  </si>
  <si>
    <t>6.</t>
  </si>
  <si>
    <t>Seurat</t>
  </si>
  <si>
    <t>HP = Haminan Palloilijat  (1928), kasvattajaseura</t>
  </si>
  <si>
    <t>HaPe = Hamina Pesis  (2003)</t>
  </si>
  <si>
    <t>SuPo = Summan Ponnistus  (1906)</t>
  </si>
  <si>
    <t>29.10.1982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</si>
  <si>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</si>
  <si>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</si>
  <si>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</si>
  <si>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</si>
  <si>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</si>
  <si>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</si>
  <si>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</si>
  <si>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</si>
  <si>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</si>
  <si>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</si>
  <si>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</si>
  <si>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</si>
  <si>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</si>
  <si>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</si>
  <si>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</si>
  <si>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</si>
  <si>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9.</t>
  </si>
  <si>
    <t>10.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</si>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</sst>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9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29" customWidth="1"/>
    <col min="16" max="20" width="5.7109375" style="84" customWidth="1"/>
    <col min="21" max="21" width="8.7109375" style="84" customWidth="1"/>
    <col min="22" max="22" width="0.7109375" style="29" customWidth="1"/>
    <col min="23" max="27" width="5.7109375" style="84" customWidth="1"/>
    <col min="28" max="28" width="8.7109375" style="84" customWidth="1"/>
    <col min="29" max="29" width="0.7109375" style="29" customWidth="1"/>
    <col min="30" max="35" width="5.7109375" style="8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35</v>
      </c>
      <c r="D4" s="26" t="s">
        <v>36</v>
      </c>
      <c r="E4" s="25">
        <v>21</v>
      </c>
      <c r="F4" s="25">
        <v>0</v>
      </c>
      <c r="G4" s="27">
        <v>2</v>
      </c>
      <c r="H4" s="25">
        <v>0</v>
      </c>
      <c r="I4" s="25">
        <v>7</v>
      </c>
      <c r="J4" s="25">
        <v>2</v>
      </c>
      <c r="K4" s="25">
        <v>2</v>
      </c>
      <c r="L4" s="25">
        <v>1</v>
      </c>
      <c r="M4" s="25">
        <v>2</v>
      </c>
      <c r="N4" s="28">
        <v>0.189</v>
      </c>
      <c r="O4" s="29"/>
      <c r="P4" s="25"/>
      <c r="Q4" s="25"/>
      <c r="R4" s="25"/>
      <c r="S4" s="25"/>
      <c r="T4" s="25"/>
      <c r="U4" s="25"/>
      <c r="V4" s="29"/>
      <c r="W4" s="72">
        <v>6</v>
      </c>
      <c r="X4" s="72">
        <v>0</v>
      </c>
      <c r="Y4" s="72">
        <v>1</v>
      </c>
      <c r="Z4" s="72">
        <v>0</v>
      </c>
      <c r="AA4" s="72">
        <v>7</v>
      </c>
      <c r="AB4" s="74">
        <v>0.25900000000000001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2002</v>
      </c>
      <c r="C5" s="32" t="s">
        <v>46</v>
      </c>
      <c r="D5" s="33" t="s">
        <v>43</v>
      </c>
      <c r="E5" s="33"/>
      <c r="F5" s="34" t="s">
        <v>42</v>
      </c>
      <c r="G5" s="86"/>
      <c r="H5" s="35"/>
      <c r="I5" s="33"/>
      <c r="J5" s="33"/>
      <c r="K5" s="33"/>
      <c r="L5" s="33"/>
      <c r="M5" s="33"/>
      <c r="N5" s="36"/>
      <c r="O5" s="24"/>
      <c r="P5" s="25"/>
      <c r="Q5" s="25"/>
      <c r="R5" s="25"/>
      <c r="S5" s="25"/>
      <c r="T5" s="25"/>
      <c r="U5" s="25"/>
      <c r="V5" s="24"/>
      <c r="W5" s="72"/>
      <c r="X5" s="72"/>
      <c r="Y5" s="72"/>
      <c r="Z5" s="72"/>
      <c r="AA5" s="72"/>
      <c r="AB5" s="74"/>
      <c r="AC5" s="24"/>
      <c r="AD5" s="25"/>
      <c r="AE5" s="26"/>
      <c r="AF5" s="26"/>
      <c r="AG5" s="25"/>
      <c r="AH5" s="25"/>
      <c r="AI5" s="25"/>
      <c r="AJ5" s="9"/>
    </row>
    <row r="6" spans="1:36" s="23" customFormat="1" ht="15" customHeight="1" x14ac:dyDescent="0.2">
      <c r="A6" s="9"/>
      <c r="B6" s="31">
        <v>2003</v>
      </c>
      <c r="C6" s="32" t="s">
        <v>46</v>
      </c>
      <c r="D6" s="33" t="s">
        <v>43</v>
      </c>
      <c r="E6" s="33"/>
      <c r="F6" s="34" t="s">
        <v>42</v>
      </c>
      <c r="G6" s="86"/>
      <c r="H6" s="35"/>
      <c r="I6" s="33"/>
      <c r="J6" s="33"/>
      <c r="K6" s="33"/>
      <c r="L6" s="33"/>
      <c r="M6" s="33"/>
      <c r="N6" s="36"/>
      <c r="O6" s="24"/>
      <c r="P6" s="25"/>
      <c r="Q6" s="25"/>
      <c r="R6" s="25"/>
      <c r="S6" s="25"/>
      <c r="T6" s="25"/>
      <c r="U6" s="25"/>
      <c r="V6" s="24"/>
      <c r="W6" s="72"/>
      <c r="X6" s="72"/>
      <c r="Y6" s="72"/>
      <c r="Z6" s="72"/>
      <c r="AA6" s="72"/>
      <c r="AB6" s="74"/>
      <c r="AC6" s="24"/>
      <c r="AD6" s="25"/>
      <c r="AE6" s="26"/>
      <c r="AF6" s="26"/>
      <c r="AG6" s="25"/>
      <c r="AH6" s="25"/>
      <c r="AI6" s="25"/>
      <c r="AJ6" s="9"/>
    </row>
    <row r="7" spans="1:36" s="23" customFormat="1" ht="15" customHeight="1" x14ac:dyDescent="0.2">
      <c r="A7" s="9"/>
      <c r="B7" s="37">
        <v>2004</v>
      </c>
      <c r="C7" s="38" t="s">
        <v>47</v>
      </c>
      <c r="D7" s="39" t="s">
        <v>44</v>
      </c>
      <c r="E7" s="37"/>
      <c r="F7" s="40" t="s">
        <v>45</v>
      </c>
      <c r="G7" s="41"/>
      <c r="H7" s="37"/>
      <c r="I7" s="37"/>
      <c r="J7" s="37"/>
      <c r="K7" s="37"/>
      <c r="L7" s="37"/>
      <c r="M7" s="37"/>
      <c r="N7" s="42"/>
      <c r="O7" s="24"/>
      <c r="P7" s="25"/>
      <c r="Q7" s="25"/>
      <c r="R7" s="25"/>
      <c r="S7" s="25"/>
      <c r="T7" s="25"/>
      <c r="U7" s="25"/>
      <c r="V7" s="24"/>
      <c r="W7" s="72"/>
      <c r="X7" s="72"/>
      <c r="Y7" s="72"/>
      <c r="Z7" s="72"/>
      <c r="AA7" s="72"/>
      <c r="AB7" s="74"/>
      <c r="AC7" s="24"/>
      <c r="AD7" s="25"/>
      <c r="AE7" s="26"/>
      <c r="AF7" s="26"/>
      <c r="AG7" s="25"/>
      <c r="AH7" s="25"/>
      <c r="AI7" s="25"/>
      <c r="AJ7" s="9"/>
    </row>
    <row r="8" spans="1:36" s="23" customFormat="1" ht="15" customHeight="1" x14ac:dyDescent="0.2">
      <c r="A8" s="9"/>
      <c r="B8" s="25">
        <v>2005</v>
      </c>
      <c r="C8" s="30"/>
      <c r="D8" s="26"/>
      <c r="E8" s="25"/>
      <c r="F8" s="43"/>
      <c r="G8" s="27"/>
      <c r="H8" s="25"/>
      <c r="I8" s="25"/>
      <c r="J8" s="25"/>
      <c r="K8" s="25"/>
      <c r="L8" s="25"/>
      <c r="M8" s="25"/>
      <c r="N8" s="28"/>
      <c r="O8" s="24"/>
      <c r="P8" s="25"/>
      <c r="Q8" s="25"/>
      <c r="R8" s="25"/>
      <c r="S8" s="25"/>
      <c r="T8" s="25"/>
      <c r="U8" s="25"/>
      <c r="V8" s="24"/>
      <c r="W8" s="72"/>
      <c r="X8" s="72"/>
      <c r="Y8" s="72"/>
      <c r="Z8" s="72"/>
      <c r="AA8" s="72"/>
      <c r="AB8" s="74"/>
      <c r="AC8" s="24"/>
      <c r="AD8" s="25"/>
      <c r="AE8" s="26"/>
      <c r="AF8" s="26"/>
      <c r="AG8" s="25"/>
      <c r="AH8" s="25"/>
      <c r="AI8" s="25"/>
      <c r="AJ8" s="9"/>
    </row>
    <row r="9" spans="1:36" s="23" customFormat="1" ht="15" customHeight="1" x14ac:dyDescent="0.2">
      <c r="A9" s="9"/>
      <c r="B9" s="25">
        <v>2006</v>
      </c>
      <c r="C9" s="30"/>
      <c r="D9" s="26"/>
      <c r="E9" s="25"/>
      <c r="F9" s="43"/>
      <c r="G9" s="27"/>
      <c r="H9" s="25"/>
      <c r="I9" s="25"/>
      <c r="J9" s="25"/>
      <c r="K9" s="25"/>
      <c r="L9" s="25"/>
      <c r="M9" s="25"/>
      <c r="N9" s="28"/>
      <c r="O9" s="24"/>
      <c r="P9" s="25"/>
      <c r="Q9" s="25"/>
      <c r="R9" s="25"/>
      <c r="S9" s="25"/>
      <c r="T9" s="25"/>
      <c r="U9" s="25"/>
      <c r="V9" s="24"/>
      <c r="W9" s="72"/>
      <c r="X9" s="72"/>
      <c r="Y9" s="72"/>
      <c r="Z9" s="72"/>
      <c r="AA9" s="72"/>
      <c r="AB9" s="74"/>
      <c r="AC9" s="24"/>
      <c r="AD9" s="25"/>
      <c r="AE9" s="26"/>
      <c r="AF9" s="26"/>
      <c r="AG9" s="25"/>
      <c r="AH9" s="25"/>
      <c r="AI9" s="25"/>
      <c r="AJ9" s="9"/>
    </row>
    <row r="10" spans="1:36" s="23" customFormat="1" ht="15" customHeight="1" x14ac:dyDescent="0.2">
      <c r="A10" s="9"/>
      <c r="B10" s="31">
        <v>2007</v>
      </c>
      <c r="C10" s="32" t="s">
        <v>46</v>
      </c>
      <c r="D10" s="33" t="s">
        <v>44</v>
      </c>
      <c r="E10" s="31"/>
      <c r="F10" s="34" t="s">
        <v>42</v>
      </c>
      <c r="G10" s="32"/>
      <c r="H10" s="44"/>
      <c r="I10" s="31"/>
      <c r="J10" s="31"/>
      <c r="K10" s="31"/>
      <c r="L10" s="31"/>
      <c r="M10" s="31"/>
      <c r="N10" s="45"/>
      <c r="O10" s="24"/>
      <c r="P10" s="25"/>
      <c r="Q10" s="25"/>
      <c r="R10" s="25"/>
      <c r="S10" s="25"/>
      <c r="T10" s="25"/>
      <c r="U10" s="25"/>
      <c r="V10" s="24"/>
      <c r="W10" s="72"/>
      <c r="X10" s="72"/>
      <c r="Y10" s="72"/>
      <c r="Z10" s="72"/>
      <c r="AA10" s="72"/>
      <c r="AB10" s="74"/>
      <c r="AC10" s="24"/>
      <c r="AD10" s="25"/>
      <c r="AE10" s="26"/>
      <c r="AF10" s="26"/>
      <c r="AG10" s="25"/>
      <c r="AH10" s="25"/>
      <c r="AI10" s="25"/>
      <c r="AJ10" s="9"/>
    </row>
    <row r="11" spans="1:36" s="23" customFormat="1" ht="15" customHeight="1" x14ac:dyDescent="0.25">
      <c r="A11" s="9"/>
      <c r="B11" s="37">
        <v>2008</v>
      </c>
      <c r="C11" s="38" t="s">
        <v>48</v>
      </c>
      <c r="D11" s="39" t="s">
        <v>36</v>
      </c>
      <c r="E11" s="37"/>
      <c r="F11" s="40" t="s">
        <v>45</v>
      </c>
      <c r="G11" s="41"/>
      <c r="H11" s="37"/>
      <c r="I11" s="37"/>
      <c r="J11" s="37"/>
      <c r="K11" s="37"/>
      <c r="L11" s="37"/>
      <c r="M11" s="37"/>
      <c r="N11" s="42"/>
      <c r="O11" s="29"/>
      <c r="P11" s="25"/>
      <c r="Q11" s="25"/>
      <c r="R11" s="25"/>
      <c r="S11" s="25"/>
      <c r="T11" s="25"/>
      <c r="U11" s="25"/>
      <c r="V11" s="29"/>
      <c r="W11" s="72"/>
      <c r="X11" s="72"/>
      <c r="Y11" s="72"/>
      <c r="Z11" s="72"/>
      <c r="AA11" s="72"/>
      <c r="AB11" s="74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37">
        <v>2009</v>
      </c>
      <c r="C12" s="38" t="s">
        <v>47</v>
      </c>
      <c r="D12" s="39" t="s">
        <v>36</v>
      </c>
      <c r="E12" s="37"/>
      <c r="F12" s="40" t="s">
        <v>45</v>
      </c>
      <c r="G12" s="41"/>
      <c r="H12" s="37"/>
      <c r="I12" s="37"/>
      <c r="J12" s="37"/>
      <c r="K12" s="37"/>
      <c r="L12" s="37"/>
      <c r="M12" s="37"/>
      <c r="N12" s="42"/>
      <c r="O12" s="29"/>
      <c r="P12" s="25"/>
      <c r="Q12" s="25"/>
      <c r="R12" s="25"/>
      <c r="S12" s="25"/>
      <c r="T12" s="25"/>
      <c r="U12" s="25"/>
      <c r="V12" s="29"/>
      <c r="W12" s="72"/>
      <c r="X12" s="72"/>
      <c r="Y12" s="72"/>
      <c r="Z12" s="72"/>
      <c r="AA12" s="72"/>
      <c r="AB12" s="74"/>
      <c r="AC12" s="29"/>
      <c r="AD12" s="25"/>
      <c r="AE12" s="25"/>
      <c r="AF12" s="25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21</v>
      </c>
      <c r="F13" s="18">
        <v>0</v>
      </c>
      <c r="G13" s="18">
        <v>2</v>
      </c>
      <c r="H13" s="18">
        <v>0</v>
      </c>
      <c r="I13" s="18">
        <v>7</v>
      </c>
      <c r="J13" s="18">
        <v>2</v>
      </c>
      <c r="K13" s="18">
        <v>2</v>
      </c>
      <c r="L13" s="18">
        <v>1</v>
      </c>
      <c r="M13" s="18">
        <v>2</v>
      </c>
      <c r="N13" s="46">
        <v>0.189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6">
        <v>0</v>
      </c>
      <c r="V13" s="24"/>
      <c r="W13" s="18">
        <f>PRODUCT(E19)</f>
        <v>6</v>
      </c>
      <c r="X13" s="18">
        <f t="shared" ref="X13:AA13" si="0">PRODUCT(F19)</f>
        <v>0</v>
      </c>
      <c r="Y13" s="18">
        <f t="shared" si="0"/>
        <v>1</v>
      </c>
      <c r="Z13" s="18">
        <f t="shared" si="0"/>
        <v>0</v>
      </c>
      <c r="AA13" s="18">
        <f t="shared" si="0"/>
        <v>7</v>
      </c>
      <c r="AB13" s="46">
        <f>PRODUCT(N19)</f>
        <v>0.25900000000000001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0"/>
      <c r="D14" s="47">
        <v>10.666666666666668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50"/>
      <c r="AI14" s="48"/>
      <c r="AJ14" s="9"/>
    </row>
    <row r="15" spans="1:36" ht="15" customHeight="1" x14ac:dyDescent="0.25">
      <c r="A15" s="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P15" s="48"/>
      <c r="Q15" s="51"/>
      <c r="R15" s="48"/>
      <c r="S15" s="48"/>
      <c r="T15" s="48"/>
      <c r="U15" s="48"/>
      <c r="W15" s="48"/>
      <c r="X15" s="48"/>
      <c r="Y15" s="48"/>
      <c r="Z15" s="48"/>
      <c r="AA15" s="48"/>
      <c r="AB15" s="48"/>
      <c r="AD15" s="48"/>
      <c r="AE15" s="48"/>
      <c r="AF15" s="48"/>
      <c r="AG15" s="48"/>
      <c r="AH15" s="48"/>
      <c r="AI15" s="48"/>
      <c r="AJ15" s="9"/>
    </row>
    <row r="16" spans="1:36" ht="15" customHeight="1" x14ac:dyDescent="0.25">
      <c r="A16" s="9"/>
      <c r="B16" s="22" t="s">
        <v>25</v>
      </c>
      <c r="C16" s="52"/>
      <c r="D16" s="5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8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3" t="s">
        <v>30</v>
      </c>
      <c r="Q16" s="12"/>
      <c r="R16" s="12"/>
      <c r="S16" s="12"/>
      <c r="T16" s="54"/>
      <c r="U16" s="54"/>
      <c r="V16" s="54"/>
      <c r="W16" s="54"/>
      <c r="X16" s="54"/>
      <c r="Y16" s="54"/>
      <c r="Z16" s="54"/>
      <c r="AA16" s="12"/>
      <c r="AB16" s="12"/>
      <c r="AC16" s="54"/>
      <c r="AD16" s="12"/>
      <c r="AE16" s="12"/>
      <c r="AF16" s="12"/>
      <c r="AG16" s="12"/>
      <c r="AH16" s="12"/>
      <c r="AI16" s="55"/>
      <c r="AJ16" s="9"/>
    </row>
    <row r="17" spans="1:36" ht="15" customHeight="1" x14ac:dyDescent="0.2">
      <c r="A17" s="9"/>
      <c r="B17" s="53" t="s">
        <v>13</v>
      </c>
      <c r="C17" s="12"/>
      <c r="D17" s="55"/>
      <c r="E17" s="25">
        <v>21</v>
      </c>
      <c r="F17" s="25">
        <v>0</v>
      </c>
      <c r="G17" s="25">
        <v>2</v>
      </c>
      <c r="H17" s="25">
        <v>0</v>
      </c>
      <c r="I17" s="25">
        <v>7</v>
      </c>
      <c r="J17" s="48"/>
      <c r="K17" s="56">
        <v>9.5238095238095233E-2</v>
      </c>
      <c r="L17" s="56">
        <v>0</v>
      </c>
      <c r="M17" s="56">
        <v>0.33333333333333331</v>
      </c>
      <c r="N17" s="57">
        <v>0.189</v>
      </c>
      <c r="O17" s="24"/>
      <c r="P17" s="58" t="s">
        <v>9</v>
      </c>
      <c r="Q17" s="59"/>
      <c r="R17" s="60" t="s">
        <v>37</v>
      </c>
      <c r="S17" s="60"/>
      <c r="T17" s="60"/>
      <c r="U17" s="60"/>
      <c r="V17" s="60"/>
      <c r="W17" s="60"/>
      <c r="X17" s="60"/>
      <c r="Y17" s="60"/>
      <c r="Z17" s="60"/>
      <c r="AA17" s="61" t="s">
        <v>11</v>
      </c>
      <c r="AB17" s="60"/>
      <c r="AC17" s="60"/>
      <c r="AD17" s="61"/>
      <c r="AE17" s="61" t="s">
        <v>38</v>
      </c>
      <c r="AF17" s="61"/>
      <c r="AG17" s="61"/>
      <c r="AH17" s="61"/>
      <c r="AI17" s="91"/>
      <c r="AJ17" s="9"/>
    </row>
    <row r="18" spans="1:36" ht="15" customHeight="1" x14ac:dyDescent="0.2">
      <c r="A18" s="9"/>
      <c r="B18" s="62" t="s">
        <v>15</v>
      </c>
      <c r="C18" s="63"/>
      <c r="D18" s="64"/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48"/>
      <c r="K18" s="56"/>
      <c r="L18" s="56"/>
      <c r="M18" s="56"/>
      <c r="N18" s="57"/>
      <c r="O18" s="24"/>
      <c r="P18" s="65" t="s">
        <v>58</v>
      </c>
      <c r="Q18" s="66"/>
      <c r="R18" s="67" t="s">
        <v>40</v>
      </c>
      <c r="S18" s="67"/>
      <c r="T18" s="67"/>
      <c r="U18" s="67"/>
      <c r="V18" s="67"/>
      <c r="W18" s="67"/>
      <c r="X18" s="67"/>
      <c r="Y18" s="67"/>
      <c r="Z18" s="67"/>
      <c r="AA18" s="68" t="s">
        <v>39</v>
      </c>
      <c r="AB18" s="67"/>
      <c r="AC18" s="67"/>
      <c r="AD18" s="68"/>
      <c r="AE18" s="68" t="s">
        <v>41</v>
      </c>
      <c r="AF18" s="68"/>
      <c r="AG18" s="68"/>
      <c r="AH18" s="68"/>
      <c r="AI18" s="92"/>
      <c r="AJ18" s="9"/>
    </row>
    <row r="19" spans="1:36" ht="15" customHeight="1" x14ac:dyDescent="0.2">
      <c r="A19" s="9"/>
      <c r="B19" s="69" t="s">
        <v>16</v>
      </c>
      <c r="C19" s="70"/>
      <c r="D19" s="71"/>
      <c r="E19" s="72">
        <v>6</v>
      </c>
      <c r="F19" s="72">
        <v>0</v>
      </c>
      <c r="G19" s="72">
        <v>1</v>
      </c>
      <c r="H19" s="72">
        <v>0</v>
      </c>
      <c r="I19" s="72">
        <v>7</v>
      </c>
      <c r="J19" s="48"/>
      <c r="K19" s="73">
        <v>0.16666666666666666</v>
      </c>
      <c r="L19" s="73">
        <v>0</v>
      </c>
      <c r="M19" s="73">
        <v>1.1666666666666667</v>
      </c>
      <c r="N19" s="74">
        <v>0.25900000000000001</v>
      </c>
      <c r="O19" s="24"/>
      <c r="P19" s="65" t="s">
        <v>59</v>
      </c>
      <c r="Q19" s="66"/>
      <c r="R19" s="67"/>
      <c r="S19" s="67"/>
      <c r="T19" s="67"/>
      <c r="U19" s="67"/>
      <c r="V19" s="67"/>
      <c r="W19" s="67"/>
      <c r="X19" s="67"/>
      <c r="Y19" s="67"/>
      <c r="Z19" s="67"/>
      <c r="AA19" s="68"/>
      <c r="AB19" s="67"/>
      <c r="AC19" s="67"/>
      <c r="AD19" s="68"/>
      <c r="AE19" s="68"/>
      <c r="AF19" s="68"/>
      <c r="AG19" s="68"/>
      <c r="AH19" s="68"/>
      <c r="AI19" s="92"/>
    </row>
    <row r="20" spans="1:36" ht="15" customHeight="1" x14ac:dyDescent="0.2">
      <c r="A20" s="9"/>
      <c r="B20" s="75" t="s">
        <v>26</v>
      </c>
      <c r="C20" s="76"/>
      <c r="D20" s="77"/>
      <c r="E20" s="18">
        <v>27</v>
      </c>
      <c r="F20" s="18">
        <v>0</v>
      </c>
      <c r="G20" s="18">
        <v>3</v>
      </c>
      <c r="H20" s="18">
        <v>0</v>
      </c>
      <c r="I20" s="18">
        <v>14</v>
      </c>
      <c r="J20" s="48"/>
      <c r="K20" s="78">
        <v>0.1111111111111111</v>
      </c>
      <c r="L20" s="78">
        <v>0</v>
      </c>
      <c r="M20" s="78">
        <v>0.51851851851851849</v>
      </c>
      <c r="N20" s="46">
        <v>0.219</v>
      </c>
      <c r="O20" s="24"/>
      <c r="P20" s="79" t="s">
        <v>10</v>
      </c>
      <c r="Q20" s="80"/>
      <c r="R20" s="81"/>
      <c r="S20" s="81"/>
      <c r="T20" s="81"/>
      <c r="U20" s="81"/>
      <c r="V20" s="81"/>
      <c r="W20" s="81"/>
      <c r="X20" s="81"/>
      <c r="Y20" s="81"/>
      <c r="Z20" s="81"/>
      <c r="AA20" s="82"/>
      <c r="AB20" s="81"/>
      <c r="AC20" s="81"/>
      <c r="AD20" s="82"/>
      <c r="AE20" s="82"/>
      <c r="AF20" s="82"/>
      <c r="AG20" s="82"/>
      <c r="AH20" s="82"/>
      <c r="AI20" s="93"/>
    </row>
    <row r="21" spans="1:36" ht="15" customHeight="1" x14ac:dyDescent="0.25">
      <c r="A21" s="9"/>
      <c r="B21" s="50"/>
      <c r="C21" s="50"/>
      <c r="D21" s="50"/>
      <c r="E21" s="50"/>
      <c r="F21" s="50"/>
      <c r="G21" s="50"/>
      <c r="H21" s="50"/>
      <c r="I21" s="50"/>
      <c r="J21" s="48"/>
      <c r="K21" s="50"/>
      <c r="L21" s="50"/>
      <c r="M21" s="50"/>
      <c r="N21" s="49"/>
      <c r="O21" s="24"/>
      <c r="P21" s="48"/>
      <c r="Q21" s="51"/>
      <c r="R21" s="48"/>
      <c r="S21" s="48"/>
      <c r="T21" s="24"/>
      <c r="U21" s="24"/>
      <c r="V21" s="24"/>
      <c r="W21" s="24"/>
      <c r="X21" s="83"/>
      <c r="Y21" s="48"/>
      <c r="Z21" s="48"/>
      <c r="AA21" s="48"/>
      <c r="AB21" s="48"/>
      <c r="AC21" s="24"/>
      <c r="AD21" s="48"/>
      <c r="AE21" s="48"/>
      <c r="AF21" s="48"/>
      <c r="AG21" s="48"/>
      <c r="AH21" s="48"/>
      <c r="AI21" s="48"/>
    </row>
    <row r="22" spans="1:36" ht="15" customHeight="1" x14ac:dyDescent="0.25">
      <c r="A22" s="9"/>
      <c r="B22" s="48" t="s">
        <v>49</v>
      </c>
      <c r="C22" s="48"/>
      <c r="D22" s="48" t="s">
        <v>50</v>
      </c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24"/>
      <c r="P22" s="48"/>
      <c r="Q22" s="51"/>
      <c r="R22" s="48"/>
      <c r="S22" s="48"/>
      <c r="T22" s="24"/>
      <c r="U22" s="24"/>
      <c r="V22" s="24"/>
      <c r="W22" s="24"/>
      <c r="X22" s="83"/>
      <c r="Y22" s="48"/>
      <c r="Z22" s="48"/>
      <c r="AA22" s="48"/>
      <c r="AB22" s="48"/>
      <c r="AC22" s="24"/>
      <c r="AD22" s="48"/>
      <c r="AE22" s="48"/>
      <c r="AF22" s="48"/>
      <c r="AG22" s="48"/>
      <c r="AH22" s="48"/>
      <c r="AI22" s="48"/>
    </row>
    <row r="23" spans="1:36" ht="15" customHeight="1" x14ac:dyDescent="0.25">
      <c r="A23" s="9"/>
      <c r="B23" s="48"/>
      <c r="C23" s="48"/>
      <c r="D23" s="48" t="s">
        <v>52</v>
      </c>
      <c r="E23" s="48"/>
      <c r="F23" s="48"/>
      <c r="G23" s="48"/>
      <c r="H23" s="48"/>
      <c r="I23" s="48"/>
      <c r="J23" s="48"/>
      <c r="K23" s="48"/>
      <c r="L23" s="48"/>
      <c r="M23" s="48"/>
      <c r="N23" s="51"/>
      <c r="O23" s="24"/>
      <c r="P23" s="48"/>
      <c r="Q23" s="51"/>
      <c r="R23" s="48"/>
      <c r="S23" s="48"/>
      <c r="T23" s="24"/>
      <c r="U23" s="24"/>
      <c r="V23" s="24"/>
      <c r="W23" s="24"/>
      <c r="X23" s="83"/>
      <c r="Y23" s="48"/>
      <c r="Z23" s="48"/>
      <c r="AA23" s="48"/>
      <c r="AB23" s="48"/>
      <c r="AC23" s="24"/>
      <c r="AD23" s="48"/>
      <c r="AE23" s="48"/>
      <c r="AF23" s="48"/>
      <c r="AG23" s="48"/>
      <c r="AH23" s="48"/>
      <c r="AI23" s="48"/>
    </row>
    <row r="24" spans="1:36" ht="15" customHeight="1" x14ac:dyDescent="0.25">
      <c r="A24" s="9"/>
      <c r="B24" s="48"/>
      <c r="C24" s="48"/>
      <c r="D24" s="48" t="s">
        <v>51</v>
      </c>
      <c r="E24" s="48"/>
      <c r="F24" s="48"/>
      <c r="G24" s="48"/>
      <c r="H24" s="48"/>
      <c r="I24" s="48"/>
      <c r="J24" s="48"/>
      <c r="K24" s="48"/>
      <c r="L24" s="48"/>
      <c r="M24" s="48"/>
      <c r="N24" s="51"/>
      <c r="O24" s="24"/>
      <c r="P24" s="48"/>
      <c r="Q24" s="51"/>
      <c r="R24" s="48"/>
      <c r="S24" s="48"/>
      <c r="T24" s="24"/>
      <c r="U24" s="24"/>
      <c r="V24" s="24"/>
      <c r="W24" s="24"/>
      <c r="X24" s="83"/>
      <c r="Y24" s="83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51"/>
      <c r="O25" s="24"/>
      <c r="P25" s="48"/>
      <c r="Q25" s="51"/>
      <c r="R25" s="48"/>
      <c r="S25" s="48"/>
      <c r="T25" s="24"/>
      <c r="U25" s="24"/>
      <c r="V25" s="24"/>
      <c r="W25" s="24"/>
      <c r="X25" s="83"/>
      <c r="Y25" s="83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4"/>
      <c r="P26" s="48"/>
      <c r="Q26" s="51"/>
      <c r="R26" s="48"/>
      <c r="S26" s="48"/>
      <c r="T26" s="24"/>
      <c r="U26" s="24"/>
      <c r="V26" s="24"/>
      <c r="W26" s="24"/>
      <c r="X26" s="83"/>
      <c r="Y26" s="83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4"/>
      <c r="P27" s="48"/>
      <c r="Q27" s="51"/>
      <c r="R27" s="48"/>
      <c r="S27" s="48"/>
      <c r="T27" s="24"/>
      <c r="U27" s="24"/>
      <c r="V27" s="24"/>
      <c r="W27" s="24"/>
      <c r="X27" s="83"/>
      <c r="Y27" s="8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83"/>
      <c r="Y28" s="8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83"/>
      <c r="Y29" s="8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83"/>
      <c r="Y30" s="8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83"/>
      <c r="Y31" s="8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83"/>
      <c r="Y32" s="8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83"/>
      <c r="Y33" s="8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3"/>
      <c r="Y34" s="8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3"/>
      <c r="Y35" s="8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83"/>
      <c r="Y36" s="8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3"/>
      <c r="Y37" s="8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83"/>
      <c r="Y38" s="8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83"/>
      <c r="Y39" s="8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83"/>
      <c r="Y40" s="8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83"/>
      <c r="Y41" s="8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83"/>
      <c r="Y42" s="8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83"/>
      <c r="Y43" s="8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83"/>
      <c r="Y44" s="8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83"/>
      <c r="Y45" s="8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83"/>
      <c r="Y46" s="8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83"/>
      <c r="Y47" s="8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83"/>
      <c r="Y48" s="8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83"/>
      <c r="Y49" s="8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83"/>
      <c r="Y50" s="8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83"/>
      <c r="Y51" s="8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83"/>
      <c r="Y52" s="8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83"/>
      <c r="Y53" s="8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83"/>
      <c r="Y54" s="8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83"/>
      <c r="Y55" s="8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83"/>
      <c r="Y56" s="8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83"/>
      <c r="Y57" s="8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83"/>
      <c r="Y58" s="8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83"/>
      <c r="Y59" s="8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83"/>
      <c r="Y60" s="8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83"/>
      <c r="Y61" s="8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83"/>
      <c r="Y62" s="8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83"/>
      <c r="Y63" s="8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83"/>
      <c r="Y64" s="8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83"/>
      <c r="Y65" s="8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83"/>
      <c r="Y66" s="8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83"/>
      <c r="Y67" s="8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83"/>
      <c r="Y68" s="8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83"/>
      <c r="Y69" s="8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83"/>
      <c r="Y70" s="8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83"/>
      <c r="Y71" s="8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83"/>
      <c r="Y72" s="8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83"/>
      <c r="Y73" s="8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83"/>
      <c r="Y74" s="8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83"/>
      <c r="Y75" s="8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83"/>
      <c r="Y76" s="8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83"/>
      <c r="Y77" s="8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83"/>
      <c r="Y78" s="8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83"/>
      <c r="Y79" s="8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83"/>
      <c r="Y80" s="8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83"/>
      <c r="Y81" s="8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83"/>
      <c r="Y82" s="8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83"/>
      <c r="Y83" s="8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83"/>
      <c r="Y84" s="8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83"/>
      <c r="Y85" s="8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83"/>
      <c r="Y86" s="8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83"/>
      <c r="Y87" s="8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83"/>
      <c r="Y88" s="8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83"/>
      <c r="Y89" s="8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83"/>
      <c r="Y90" s="8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83"/>
      <c r="Y91" s="8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83"/>
      <c r="Y92" s="8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83"/>
      <c r="Y93" s="8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83"/>
      <c r="Y94" s="8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83"/>
      <c r="Y95" s="8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83"/>
      <c r="Y96" s="8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83"/>
      <c r="Y97" s="8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83"/>
      <c r="Y98" s="8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83"/>
      <c r="Y99" s="8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83"/>
      <c r="Y100" s="8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83"/>
      <c r="Y101" s="8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83"/>
      <c r="Y102" s="8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83"/>
      <c r="Y103" s="8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83"/>
      <c r="Y104" s="8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83"/>
      <c r="Y105" s="8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83"/>
      <c r="Y106" s="8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83"/>
      <c r="Y107" s="8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83"/>
      <c r="Y108" s="8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83"/>
      <c r="Y109" s="8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83"/>
      <c r="Y110" s="8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83"/>
      <c r="Y111" s="8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83"/>
      <c r="Y112" s="8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83"/>
      <c r="Y113" s="8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83"/>
      <c r="Y114" s="8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83"/>
      <c r="Y115" s="8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83"/>
      <c r="Y116" s="8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83"/>
      <c r="Y117" s="8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83"/>
      <c r="Y118" s="8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83"/>
      <c r="Y119" s="8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83"/>
      <c r="Y120" s="8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83"/>
      <c r="Y121" s="8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83"/>
      <c r="Y122" s="8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83"/>
      <c r="Y123" s="8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83"/>
      <c r="Y124" s="8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83"/>
      <c r="Y125" s="8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83"/>
      <c r="Y126" s="8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83"/>
      <c r="Y127" s="8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83"/>
      <c r="Y128" s="8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83"/>
      <c r="Y129" s="8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83"/>
      <c r="Y130" s="8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83"/>
      <c r="Y131" s="8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83"/>
      <c r="Y132" s="8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83"/>
      <c r="Y133" s="8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83"/>
      <c r="Y134" s="8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83"/>
      <c r="Y135" s="8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83"/>
      <c r="Y136" s="8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83"/>
      <c r="Y137" s="8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83"/>
      <c r="Y138" s="8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83"/>
      <c r="Y139" s="8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83"/>
      <c r="Y140" s="8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83"/>
      <c r="Y141" s="8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83"/>
      <c r="Y142" s="8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83"/>
      <c r="Y143" s="8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83"/>
      <c r="Y144" s="8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83"/>
      <c r="Y145" s="8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53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6" t="s">
        <v>54</v>
      </c>
      <c r="C2" s="87"/>
      <c r="D2" s="88"/>
      <c r="E2" s="13" t="s">
        <v>13</v>
      </c>
      <c r="F2" s="14"/>
      <c r="G2" s="14"/>
      <c r="H2" s="14"/>
      <c r="I2" s="20"/>
      <c r="J2" s="15"/>
      <c r="K2" s="90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6" t="s">
        <v>62</v>
      </c>
      <c r="Y2" s="97"/>
      <c r="Z2" s="98"/>
      <c r="AA2" s="13" t="s">
        <v>13</v>
      </c>
      <c r="AB2" s="14"/>
      <c r="AC2" s="14"/>
      <c r="AD2" s="14"/>
      <c r="AE2" s="20"/>
      <c r="AF2" s="15"/>
      <c r="AG2" s="90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99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>
        <v>2002</v>
      </c>
      <c r="C4" s="30" t="s">
        <v>46</v>
      </c>
      <c r="D4" s="2" t="s">
        <v>43</v>
      </c>
      <c r="E4" s="25">
        <v>21</v>
      </c>
      <c r="F4" s="25">
        <v>1</v>
      </c>
      <c r="G4" s="25">
        <v>7</v>
      </c>
      <c r="H4" s="27">
        <v>6</v>
      </c>
      <c r="I4" s="25">
        <v>36</v>
      </c>
      <c r="J4" s="28">
        <v>0.37113402061855671</v>
      </c>
      <c r="K4" s="29">
        <v>97</v>
      </c>
      <c r="L4" s="100"/>
      <c r="M4" s="18"/>
      <c r="N4" s="18"/>
      <c r="O4" s="18"/>
      <c r="P4" s="24"/>
      <c r="Q4" s="25">
        <v>3</v>
      </c>
      <c r="R4" s="25">
        <v>0</v>
      </c>
      <c r="S4" s="27">
        <v>0</v>
      </c>
      <c r="T4" s="25">
        <v>2</v>
      </c>
      <c r="U4" s="25">
        <v>7</v>
      </c>
      <c r="V4" s="101">
        <v>0.63600000000000001</v>
      </c>
      <c r="W4" s="29">
        <v>11</v>
      </c>
      <c r="X4" s="25"/>
      <c r="Y4" s="30"/>
      <c r="Z4" s="2"/>
      <c r="AA4" s="25"/>
      <c r="AB4" s="25"/>
      <c r="AC4" s="25"/>
      <c r="AD4" s="27"/>
      <c r="AE4" s="25"/>
      <c r="AF4" s="28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2"/>
      <c r="AS4" s="103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>
        <v>2003</v>
      </c>
      <c r="C5" s="30" t="s">
        <v>46</v>
      </c>
      <c r="D5" s="2" t="s">
        <v>43</v>
      </c>
      <c r="E5" s="25">
        <v>21</v>
      </c>
      <c r="F5" s="25">
        <v>0</v>
      </c>
      <c r="G5" s="25">
        <v>4</v>
      </c>
      <c r="H5" s="27">
        <v>2</v>
      </c>
      <c r="I5" s="25">
        <v>30</v>
      </c>
      <c r="J5" s="28">
        <v>0.35714285714285715</v>
      </c>
      <c r="K5" s="29">
        <v>84</v>
      </c>
      <c r="L5" s="100"/>
      <c r="M5" s="18"/>
      <c r="N5" s="18"/>
      <c r="O5" s="18"/>
      <c r="P5" s="24"/>
      <c r="Q5" s="25">
        <v>2</v>
      </c>
      <c r="R5" s="25">
        <v>0</v>
      </c>
      <c r="S5" s="27">
        <v>0</v>
      </c>
      <c r="T5" s="25">
        <v>0</v>
      </c>
      <c r="U5" s="25">
        <v>2</v>
      </c>
      <c r="V5" s="101">
        <v>0.222</v>
      </c>
      <c r="W5" s="29">
        <v>9</v>
      </c>
      <c r="X5" s="25"/>
      <c r="Y5" s="30"/>
      <c r="Z5" s="2"/>
      <c r="AA5" s="25"/>
      <c r="AB5" s="25"/>
      <c r="AC5" s="25"/>
      <c r="AD5" s="27"/>
      <c r="AE5" s="25"/>
      <c r="AF5" s="28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2"/>
      <c r="AS5" s="103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30"/>
      <c r="D6" s="2"/>
      <c r="E6" s="25"/>
      <c r="F6" s="25"/>
      <c r="G6" s="25"/>
      <c r="H6" s="27"/>
      <c r="I6" s="25"/>
      <c r="J6" s="28"/>
      <c r="K6" s="29"/>
      <c r="L6" s="100"/>
      <c r="M6" s="18"/>
      <c r="N6" s="18"/>
      <c r="O6" s="18"/>
      <c r="P6" s="24"/>
      <c r="Q6" s="25"/>
      <c r="R6" s="25"/>
      <c r="S6" s="27"/>
      <c r="T6" s="25"/>
      <c r="U6" s="25"/>
      <c r="V6" s="101"/>
      <c r="W6" s="29"/>
      <c r="X6" s="25">
        <v>2004</v>
      </c>
      <c r="Y6" s="25" t="s">
        <v>47</v>
      </c>
      <c r="Z6" s="2" t="s">
        <v>44</v>
      </c>
      <c r="AA6" s="25">
        <v>14</v>
      </c>
      <c r="AB6" s="25">
        <v>0</v>
      </c>
      <c r="AC6" s="25">
        <v>16</v>
      </c>
      <c r="AD6" s="25">
        <v>3</v>
      </c>
      <c r="AE6" s="25">
        <v>38</v>
      </c>
      <c r="AF6" s="57">
        <v>0.52769999999999995</v>
      </c>
      <c r="AG6" s="123">
        <v>72</v>
      </c>
      <c r="AH6" s="18"/>
      <c r="AI6" s="18"/>
      <c r="AJ6" s="18"/>
      <c r="AK6" s="18"/>
      <c r="AL6" s="24"/>
      <c r="AM6" s="25">
        <v>4</v>
      </c>
      <c r="AN6" s="25">
        <v>0</v>
      </c>
      <c r="AO6" s="25">
        <v>3</v>
      </c>
      <c r="AP6" s="25">
        <v>0</v>
      </c>
      <c r="AQ6" s="25">
        <v>15</v>
      </c>
      <c r="AR6" s="102">
        <v>0.75</v>
      </c>
      <c r="AS6" s="103">
        <v>20</v>
      </c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30"/>
      <c r="D7" s="2"/>
      <c r="E7" s="25"/>
      <c r="F7" s="25"/>
      <c r="G7" s="25"/>
      <c r="H7" s="27"/>
      <c r="I7" s="25"/>
      <c r="J7" s="28"/>
      <c r="K7" s="29"/>
      <c r="L7" s="100"/>
      <c r="M7" s="18"/>
      <c r="N7" s="18"/>
      <c r="O7" s="18"/>
      <c r="P7" s="24"/>
      <c r="Q7" s="25"/>
      <c r="R7" s="25"/>
      <c r="S7" s="27"/>
      <c r="T7" s="25"/>
      <c r="U7" s="25"/>
      <c r="V7" s="101"/>
      <c r="W7" s="29"/>
      <c r="X7" s="25"/>
      <c r="Y7" s="30"/>
      <c r="Z7" s="2"/>
      <c r="AA7" s="25"/>
      <c r="AB7" s="25"/>
      <c r="AC7" s="25"/>
      <c r="AD7" s="27"/>
      <c r="AE7" s="25"/>
      <c r="AF7" s="57"/>
      <c r="AG7" s="123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2"/>
      <c r="AS7" s="103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>
        <v>2007</v>
      </c>
      <c r="C8" s="30" t="s">
        <v>46</v>
      </c>
      <c r="D8" s="2" t="s">
        <v>44</v>
      </c>
      <c r="E8" s="25">
        <v>20</v>
      </c>
      <c r="F8" s="25">
        <v>2</v>
      </c>
      <c r="G8" s="25">
        <v>42</v>
      </c>
      <c r="H8" s="27">
        <v>5</v>
      </c>
      <c r="I8" s="25">
        <v>74</v>
      </c>
      <c r="J8" s="28">
        <v>0.47099999999999997</v>
      </c>
      <c r="K8" s="29">
        <v>157</v>
      </c>
      <c r="L8" s="100" t="s">
        <v>72</v>
      </c>
      <c r="M8" s="18"/>
      <c r="N8" s="18" t="s">
        <v>72</v>
      </c>
      <c r="O8" s="18"/>
      <c r="P8" s="24"/>
      <c r="Q8" s="25">
        <v>2</v>
      </c>
      <c r="R8" s="25">
        <v>0</v>
      </c>
      <c r="S8" s="27">
        <v>6</v>
      </c>
      <c r="T8" s="25">
        <v>0</v>
      </c>
      <c r="U8" s="25">
        <v>9</v>
      </c>
      <c r="V8" s="101">
        <v>0.64300000000000002</v>
      </c>
      <c r="W8" s="29">
        <v>14</v>
      </c>
      <c r="X8" s="25"/>
      <c r="Y8" s="30"/>
      <c r="Z8" s="2"/>
      <c r="AA8" s="25"/>
      <c r="AB8" s="25"/>
      <c r="AC8" s="25"/>
      <c r="AD8" s="27"/>
      <c r="AE8" s="25"/>
      <c r="AF8" s="28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2"/>
      <c r="AS8" s="103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/>
      <c r="C9" s="30"/>
      <c r="D9" s="2"/>
      <c r="E9" s="25"/>
      <c r="F9" s="25"/>
      <c r="G9" s="25"/>
      <c r="H9" s="27"/>
      <c r="I9" s="25"/>
      <c r="J9" s="28"/>
      <c r="K9" s="29"/>
      <c r="L9" s="100"/>
      <c r="M9" s="18"/>
      <c r="N9" s="18"/>
      <c r="O9" s="18"/>
      <c r="P9" s="24"/>
      <c r="Q9" s="25"/>
      <c r="R9" s="25"/>
      <c r="S9" s="27"/>
      <c r="T9" s="25"/>
      <c r="U9" s="25"/>
      <c r="V9" s="101"/>
      <c r="W9" s="29"/>
      <c r="X9" s="25">
        <v>2008</v>
      </c>
      <c r="Y9" s="25" t="s">
        <v>48</v>
      </c>
      <c r="Z9" s="2" t="s">
        <v>36</v>
      </c>
      <c r="AA9" s="25">
        <v>13</v>
      </c>
      <c r="AB9" s="25">
        <v>1</v>
      </c>
      <c r="AC9" s="25">
        <v>29</v>
      </c>
      <c r="AD9" s="25">
        <v>4</v>
      </c>
      <c r="AE9" s="25">
        <v>65</v>
      </c>
      <c r="AF9" s="57">
        <v>0.63100000000000001</v>
      </c>
      <c r="AG9" s="123">
        <v>103</v>
      </c>
      <c r="AH9" s="18" t="s">
        <v>69</v>
      </c>
      <c r="AI9" s="18"/>
      <c r="AJ9" s="18" t="s">
        <v>70</v>
      </c>
      <c r="AK9" s="18"/>
      <c r="AL9" s="24"/>
      <c r="AM9" s="25"/>
      <c r="AN9" s="25"/>
      <c r="AO9" s="25"/>
      <c r="AP9" s="25"/>
      <c r="AQ9" s="25"/>
      <c r="AR9" s="102"/>
      <c r="AS9" s="103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/>
      <c r="C10" s="30"/>
      <c r="D10" s="2"/>
      <c r="E10" s="25"/>
      <c r="F10" s="25"/>
      <c r="G10" s="25"/>
      <c r="H10" s="27"/>
      <c r="I10" s="25"/>
      <c r="J10" s="28"/>
      <c r="K10" s="29"/>
      <c r="L10" s="100"/>
      <c r="M10" s="18"/>
      <c r="N10" s="18"/>
      <c r="O10" s="18"/>
      <c r="P10" s="24"/>
      <c r="Q10" s="25"/>
      <c r="R10" s="25"/>
      <c r="S10" s="27"/>
      <c r="T10" s="25"/>
      <c r="U10" s="25"/>
      <c r="V10" s="101"/>
      <c r="W10" s="29"/>
      <c r="X10" s="25">
        <v>2009</v>
      </c>
      <c r="Y10" s="25" t="s">
        <v>47</v>
      </c>
      <c r="Z10" s="2" t="s">
        <v>36</v>
      </c>
      <c r="AA10" s="25">
        <v>17</v>
      </c>
      <c r="AB10" s="25">
        <v>2</v>
      </c>
      <c r="AC10" s="25">
        <v>29</v>
      </c>
      <c r="AD10" s="25">
        <v>14</v>
      </c>
      <c r="AE10" s="25">
        <v>62</v>
      </c>
      <c r="AF10" s="57">
        <v>0.51659999999999995</v>
      </c>
      <c r="AG10" s="123">
        <v>120</v>
      </c>
      <c r="AH10" s="18" t="s">
        <v>71</v>
      </c>
      <c r="AI10" s="18"/>
      <c r="AJ10" s="18"/>
      <c r="AK10" s="18"/>
      <c r="AL10" s="24"/>
      <c r="AM10" s="25">
        <v>7</v>
      </c>
      <c r="AN10" s="25">
        <v>1</v>
      </c>
      <c r="AO10" s="25">
        <v>11</v>
      </c>
      <c r="AP10" s="25">
        <v>5</v>
      </c>
      <c r="AQ10" s="25">
        <v>30</v>
      </c>
      <c r="AR10" s="102">
        <v>0.5</v>
      </c>
      <c r="AS10" s="124">
        <v>60</v>
      </c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ht="14.25" x14ac:dyDescent="0.2">
      <c r="A11" s="48"/>
      <c r="B11" s="89" t="s">
        <v>65</v>
      </c>
      <c r="C11" s="104"/>
      <c r="D11" s="105"/>
      <c r="E11" s="106">
        <f>SUM(E4:E10)</f>
        <v>62</v>
      </c>
      <c r="F11" s="106">
        <f>SUM(F4:F10)</f>
        <v>3</v>
      </c>
      <c r="G11" s="106">
        <f>SUM(G4:G10)</f>
        <v>53</v>
      </c>
      <c r="H11" s="106">
        <f>SUM(H4:H10)</f>
        <v>13</v>
      </c>
      <c r="I11" s="106">
        <f>SUM(I4:I10)</f>
        <v>140</v>
      </c>
      <c r="J11" s="107">
        <f>PRODUCT(I11/K11)</f>
        <v>0.41420118343195267</v>
      </c>
      <c r="K11" s="90">
        <f>SUM(K4:K10)</f>
        <v>338</v>
      </c>
      <c r="L11" s="22"/>
      <c r="M11" s="20"/>
      <c r="N11" s="108"/>
      <c r="O11" s="109"/>
      <c r="P11" s="24"/>
      <c r="Q11" s="106">
        <f>SUM(Q4:Q10)</f>
        <v>7</v>
      </c>
      <c r="R11" s="106">
        <f>SUM(R4:R10)</f>
        <v>0</v>
      </c>
      <c r="S11" s="106">
        <f>SUM(S4:S10)</f>
        <v>6</v>
      </c>
      <c r="T11" s="106">
        <f>SUM(T4:T10)</f>
        <v>2</v>
      </c>
      <c r="U11" s="106">
        <f>SUM(U4:U10)</f>
        <v>18</v>
      </c>
      <c r="V11" s="107">
        <f>PRODUCT(U11/W11)</f>
        <v>0.52941176470588236</v>
      </c>
      <c r="W11" s="90">
        <f>SUM(W4:W10)</f>
        <v>34</v>
      </c>
      <c r="X11" s="16" t="s">
        <v>65</v>
      </c>
      <c r="Y11" s="17"/>
      <c r="Z11" s="15"/>
      <c r="AA11" s="106">
        <f>SUM(AA4:AA10)</f>
        <v>44</v>
      </c>
      <c r="AB11" s="106">
        <f>SUM(AB4:AB10)</f>
        <v>3</v>
      </c>
      <c r="AC11" s="106">
        <f>SUM(AC4:AC10)</f>
        <v>74</v>
      </c>
      <c r="AD11" s="106">
        <f>SUM(AD4:AD10)</f>
        <v>21</v>
      </c>
      <c r="AE11" s="106">
        <f>SUM(AE4:AE10)</f>
        <v>165</v>
      </c>
      <c r="AF11" s="107">
        <f>PRODUCT(AE11/AG11)</f>
        <v>0.55932203389830504</v>
      </c>
      <c r="AG11" s="90">
        <f>SUM(AG4:AG10)</f>
        <v>295</v>
      </c>
      <c r="AH11" s="22"/>
      <c r="AI11" s="20"/>
      <c r="AJ11" s="108"/>
      <c r="AK11" s="109"/>
      <c r="AL11" s="24"/>
      <c r="AM11" s="106">
        <f>SUM(AM4:AM10)</f>
        <v>11</v>
      </c>
      <c r="AN11" s="106">
        <f>SUM(AN4:AN10)</f>
        <v>1</v>
      </c>
      <c r="AO11" s="106">
        <f>SUM(AO4:AO10)</f>
        <v>14</v>
      </c>
      <c r="AP11" s="106">
        <f>SUM(AP4:AP10)</f>
        <v>5</v>
      </c>
      <c r="AQ11" s="106">
        <f>SUM(AQ4:AQ10)</f>
        <v>45</v>
      </c>
      <c r="AR11" s="107">
        <f>PRODUCT(AQ11/AS11)</f>
        <v>0.5625</v>
      </c>
      <c r="AS11" s="99">
        <f>SUM(AS4:AS10)</f>
        <v>80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9"/>
      <c r="K12" s="29"/>
      <c r="L12" s="24"/>
      <c r="M12" s="24"/>
      <c r="N12" s="24"/>
      <c r="O12" s="24"/>
      <c r="P12" s="48"/>
      <c r="Q12" s="48"/>
      <c r="R12" s="51"/>
      <c r="S12" s="48"/>
      <c r="T12" s="48"/>
      <c r="U12" s="24"/>
      <c r="V12" s="24"/>
      <c r="W12" s="29"/>
      <c r="X12" s="48"/>
      <c r="Y12" s="48"/>
      <c r="Z12" s="48"/>
      <c r="AA12" s="48"/>
      <c r="AB12" s="48"/>
      <c r="AC12" s="48"/>
      <c r="AD12" s="48"/>
      <c r="AE12" s="48"/>
      <c r="AF12" s="49"/>
      <c r="AG12" s="29"/>
      <c r="AH12" s="24"/>
      <c r="AI12" s="24"/>
      <c r="AJ12" s="24"/>
      <c r="AK12" s="24"/>
      <c r="AL12" s="48"/>
      <c r="AM12" s="48"/>
      <c r="AN12" s="51"/>
      <c r="AO12" s="48"/>
      <c r="AP12" s="48"/>
      <c r="AQ12" s="24"/>
      <c r="AR12" s="24"/>
      <c r="AS12" s="29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10" t="s">
        <v>66</v>
      </c>
      <c r="C13" s="111"/>
      <c r="D13" s="11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67</v>
      </c>
      <c r="O13" s="18" t="s">
        <v>68</v>
      </c>
      <c r="Q13" s="51"/>
      <c r="R13" s="51" t="s">
        <v>49</v>
      </c>
      <c r="S13" s="51"/>
      <c r="T13" s="48" t="s">
        <v>50</v>
      </c>
      <c r="U13" s="24"/>
      <c r="V13" s="29"/>
      <c r="W13" s="29"/>
      <c r="X13" s="113"/>
      <c r="Y13" s="113"/>
      <c r="Z13" s="113"/>
      <c r="AA13" s="113"/>
      <c r="AB13" s="113"/>
      <c r="AC13" s="51"/>
      <c r="AD13" s="51"/>
      <c r="AE13" s="51"/>
      <c r="AF13" s="48"/>
      <c r="AG13" s="48"/>
      <c r="AH13" s="48"/>
      <c r="AI13" s="48"/>
      <c r="AJ13" s="48"/>
      <c r="AK13" s="48"/>
      <c r="AM13" s="29"/>
      <c r="AN13" s="113"/>
      <c r="AO13" s="113"/>
      <c r="AP13" s="113"/>
      <c r="AQ13" s="113"/>
      <c r="AR13" s="113"/>
      <c r="AS13" s="113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53" t="s">
        <v>12</v>
      </c>
      <c r="C14" s="12"/>
      <c r="D14" s="55"/>
      <c r="E14" s="114">
        <v>27</v>
      </c>
      <c r="F14" s="114">
        <v>0</v>
      </c>
      <c r="G14" s="114">
        <v>3</v>
      </c>
      <c r="H14" s="114">
        <v>0</v>
      </c>
      <c r="I14" s="114">
        <v>14</v>
      </c>
      <c r="J14" s="115">
        <v>0.219</v>
      </c>
      <c r="K14" s="48">
        <f>PRODUCT(I14/J14)</f>
        <v>63.926940639269404</v>
      </c>
      <c r="L14" s="116">
        <f>PRODUCT((F14+G14)/E14)</f>
        <v>0.1111111111111111</v>
      </c>
      <c r="M14" s="116">
        <f>PRODUCT(H14/E14)</f>
        <v>0</v>
      </c>
      <c r="N14" s="116">
        <f>PRODUCT((F14+G14+H14)/E14)</f>
        <v>0.1111111111111111</v>
      </c>
      <c r="O14" s="116">
        <f>PRODUCT(I14/E14)</f>
        <v>0.51851851851851849</v>
      </c>
      <c r="Q14" s="51"/>
      <c r="R14" s="51"/>
      <c r="S14" s="51"/>
      <c r="T14" s="48" t="s">
        <v>52</v>
      </c>
      <c r="U14" s="48"/>
      <c r="V14" s="48"/>
      <c r="W14" s="48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48"/>
      <c r="AL14" s="48"/>
      <c r="AM14" s="48"/>
      <c r="AN14" s="51"/>
      <c r="AO14" s="51"/>
      <c r="AP14" s="51"/>
      <c r="AQ14" s="51"/>
      <c r="AR14" s="51"/>
      <c r="AS14" s="51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17" t="s">
        <v>54</v>
      </c>
      <c r="C15" s="118"/>
      <c r="D15" s="119"/>
      <c r="E15" s="114">
        <f>PRODUCT(E11+Q11)</f>
        <v>69</v>
      </c>
      <c r="F15" s="114">
        <f>PRODUCT(F11+R11)</f>
        <v>3</v>
      </c>
      <c r="G15" s="114">
        <f>PRODUCT(G11+S11)</f>
        <v>59</v>
      </c>
      <c r="H15" s="114">
        <f>PRODUCT(H11+T11)</f>
        <v>15</v>
      </c>
      <c r="I15" s="114">
        <f>PRODUCT(I11+U11)</f>
        <v>158</v>
      </c>
      <c r="J15" s="115">
        <f>PRODUCT(I15/K15)</f>
        <v>0.42473118279569894</v>
      </c>
      <c r="K15" s="48">
        <f>PRODUCT(K11+W11)</f>
        <v>372</v>
      </c>
      <c r="L15" s="116">
        <f>PRODUCT((F15+G15)/E15)</f>
        <v>0.89855072463768115</v>
      </c>
      <c r="M15" s="116">
        <f>PRODUCT(H15/E15)</f>
        <v>0.21739130434782608</v>
      </c>
      <c r="N15" s="116">
        <f>PRODUCT((F15+G15+H15)/E15)</f>
        <v>1.1159420289855073</v>
      </c>
      <c r="O15" s="116">
        <f>PRODUCT(I15/E15)</f>
        <v>2.2898550724637681</v>
      </c>
      <c r="Q15" s="51"/>
      <c r="R15" s="51"/>
      <c r="S15" s="51"/>
      <c r="T15" s="48" t="s">
        <v>51</v>
      </c>
      <c r="U15" s="48"/>
      <c r="V15" s="48"/>
      <c r="W15" s="48"/>
      <c r="X15" s="48"/>
      <c r="Y15" s="48"/>
      <c r="Z15" s="48"/>
      <c r="AA15" s="48"/>
      <c r="AB15" s="48"/>
      <c r="AC15" s="51"/>
      <c r="AD15" s="51"/>
      <c r="AE15" s="51"/>
      <c r="AF15" s="51"/>
      <c r="AG15" s="51"/>
      <c r="AH15" s="51"/>
      <c r="AI15" s="51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39" t="s">
        <v>62</v>
      </c>
      <c r="C16" s="38"/>
      <c r="D16" s="41"/>
      <c r="E16" s="114">
        <f>PRODUCT(AA11+AM11)</f>
        <v>55</v>
      </c>
      <c r="F16" s="114">
        <f>PRODUCT(AB11+AN11)</f>
        <v>4</v>
      </c>
      <c r="G16" s="114">
        <f>PRODUCT(AC11+AO11)</f>
        <v>88</v>
      </c>
      <c r="H16" s="114">
        <f>PRODUCT(AD11+AP11)</f>
        <v>26</v>
      </c>
      <c r="I16" s="114">
        <f>PRODUCT(AE11+AQ11)</f>
        <v>210</v>
      </c>
      <c r="J16" s="115">
        <f>PRODUCT(I16/K16)</f>
        <v>0.56000000000000005</v>
      </c>
      <c r="K16" s="24">
        <f>PRODUCT(AG11+AS11)</f>
        <v>375</v>
      </c>
      <c r="L16" s="116">
        <f>PRODUCT((F16+G16)/E16)</f>
        <v>1.6727272727272726</v>
      </c>
      <c r="M16" s="116">
        <f>PRODUCT(H16/E16)</f>
        <v>0.47272727272727272</v>
      </c>
      <c r="N16" s="116">
        <f>PRODUCT((F16+G16+H16)/E16)</f>
        <v>2.1454545454545455</v>
      </c>
      <c r="O16" s="116">
        <f>PRODUCT(I16/E16)</f>
        <v>3.8181818181818183</v>
      </c>
      <c r="Q16" s="51"/>
      <c r="R16" s="51"/>
      <c r="S16" s="48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48"/>
      <c r="AL16" s="24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20" t="s">
        <v>65</v>
      </c>
      <c r="C17" s="121"/>
      <c r="D17" s="122"/>
      <c r="E17" s="114">
        <f>SUM(E14:E16)</f>
        <v>151</v>
      </c>
      <c r="F17" s="114">
        <f t="shared" ref="F17:I17" si="0">SUM(F14:F16)</f>
        <v>7</v>
      </c>
      <c r="G17" s="114">
        <f t="shared" si="0"/>
        <v>150</v>
      </c>
      <c r="H17" s="114">
        <f t="shared" si="0"/>
        <v>41</v>
      </c>
      <c r="I17" s="114">
        <f t="shared" si="0"/>
        <v>382</v>
      </c>
      <c r="J17" s="115">
        <f>PRODUCT(I17/K17)</f>
        <v>0.47106586408248075</v>
      </c>
      <c r="K17" s="48">
        <f>SUM(K14:K16)</f>
        <v>810.92694063926933</v>
      </c>
      <c r="L17" s="116">
        <f>PRODUCT((F17+G17)/E17)</f>
        <v>1.0397350993377483</v>
      </c>
      <c r="M17" s="116">
        <f>PRODUCT(H17/E17)</f>
        <v>0.27152317880794702</v>
      </c>
      <c r="N17" s="116">
        <f>PRODUCT((F17+G17+H17)/E17)</f>
        <v>1.3112582781456954</v>
      </c>
      <c r="O17" s="116">
        <f>PRODUCT(I17/E17)</f>
        <v>2.5298013245033113</v>
      </c>
      <c r="Q17" s="24"/>
      <c r="R17" s="24"/>
      <c r="S17" s="24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24"/>
      <c r="F18" s="24"/>
      <c r="G18" s="24"/>
      <c r="H18" s="24"/>
      <c r="I18" s="24"/>
      <c r="J18" s="48"/>
      <c r="K18" s="48"/>
      <c r="L18" s="24"/>
      <c r="M18" s="24"/>
      <c r="N18" s="24"/>
      <c r="O18" s="24"/>
      <c r="P18" s="48"/>
      <c r="Q18" s="48"/>
      <c r="R18" s="48"/>
      <c r="S18" s="48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4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48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4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4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4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48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24"/>
      <c r="AL182" s="24"/>
    </row>
    <row r="183" spans="12:38" x14ac:dyDescent="0.25">
      <c r="R183" s="29"/>
      <c r="S183" s="29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</row>
    <row r="184" spans="12:38" x14ac:dyDescent="0.25">
      <c r="R184" s="29"/>
      <c r="S184" s="29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</row>
    <row r="185" spans="12:38" x14ac:dyDescent="0.25">
      <c r="R185" s="29"/>
      <c r="S185" s="29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</row>
    <row r="186" spans="12:38" x14ac:dyDescent="0.25">
      <c r="L186"/>
      <c r="M186"/>
      <c r="N186"/>
      <c r="O186"/>
      <c r="P186"/>
      <c r="R186" s="29"/>
      <c r="S186" s="29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ht="14.25" x14ac:dyDescent="0.2">
      <c r="L211"/>
      <c r="M211"/>
      <c r="N211"/>
      <c r="O211"/>
      <c r="P21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ht="14.25" x14ac:dyDescent="0.2">
      <c r="L212"/>
      <c r="M212"/>
      <c r="N212"/>
      <c r="O212"/>
      <c r="P212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ht="14.25" x14ac:dyDescent="0.2">
      <c r="L213"/>
      <c r="M213"/>
      <c r="N213"/>
      <c r="O213"/>
      <c r="P213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2018-11-16T17:53:20Z</dcterms:modified>
</cp:coreProperties>
</file>