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AE17" i="1"/>
  <c r="AD17" i="1"/>
  <c r="AC17" i="1"/>
  <c r="AB17" i="1"/>
  <c r="AA17" i="1"/>
  <c r="Z17" i="1"/>
  <c r="Y17" i="1"/>
  <c r="X17" i="1"/>
  <c r="W17" i="1"/>
  <c r="V17" i="1"/>
  <c r="U17" i="1"/>
  <c r="T17" i="1"/>
  <c r="I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N22" i="1" l="1"/>
  <c r="M22" i="1"/>
  <c r="K22" i="1"/>
  <c r="L22" i="1"/>
  <c r="I21" i="1"/>
  <c r="I24" i="1" s="1"/>
  <c r="D18" i="1"/>
  <c r="M21" i="1"/>
  <c r="K21" i="1"/>
  <c r="H24" i="1"/>
  <c r="L21" i="1"/>
  <c r="E24" i="1"/>
  <c r="G24" i="1"/>
  <c r="F24" i="1"/>
  <c r="N17" i="1"/>
  <c r="N21" i="1" s="1"/>
  <c r="O21" i="1"/>
  <c r="O24" i="1" s="1"/>
  <c r="L24" i="1" l="1"/>
  <c r="K24" i="1"/>
  <c r="N24" i="1"/>
  <c r="M24" i="1"/>
</calcChain>
</file>

<file path=xl/sharedStrings.xml><?xml version="1.0" encoding="utf-8"?>
<sst xmlns="http://schemas.openxmlformats.org/spreadsheetml/2006/main" count="102" uniqueCount="70">
  <si>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</si>
  <si>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</si>
  <si>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</si>
  <si>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</si>
  <si>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</si>
  <si>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</si>
  <si>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</si>
  <si>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</si>
  <si>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</si>
  <si>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</si>
  <si>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</si>
  <si>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</si>
  <si>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</si>
  <si>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</si>
  <si>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</si>
  <si>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</si>
  <si>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</si>
  <si>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</si>
  <si>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</si>
  <si>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</si>
  <si>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</si>
  <si>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</si>
  <si>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</si>
  <si>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</si>
  <si>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</si>
  <si>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</si>
  <si>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</si>
  <si>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</si>
  <si>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</si>
  <si>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</si>
  <si>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</si>
  <si>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</si>
  <si>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</si>
  <si>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</si>
  <si>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</si>
  <si>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</si>
  <si>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</si>
  <si>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Lukko</t>
  </si>
  <si>
    <t>Seurat</t>
  </si>
  <si>
    <t>Fera = Fera, Rauma (1958), kasvattajaseura</t>
  </si>
  <si>
    <t>suomensarja</t>
  </si>
  <si>
    <t>LaJy</t>
  </si>
  <si>
    <t>LaJy = Laitilan Jyske  (1911)</t>
  </si>
  <si>
    <t>Lukko = Fera, Rauma  (1958)</t>
  </si>
  <si>
    <t>Kati Tanhua</t>
  </si>
  <si>
    <t>8.5.1995   Rauma</t>
  </si>
  <si>
    <t>MyVe</t>
  </si>
  <si>
    <t>Fera  2</t>
  </si>
  <si>
    <t>MyVe = Mynämäen Vesa  (1920)</t>
  </si>
  <si>
    <t>14.06. 2015  ViU - Lukko  1-2  (5-4, 3-4, 0-2)</t>
  </si>
  <si>
    <t>3.</t>
  </si>
  <si>
    <t>4.  ottelu</t>
  </si>
  <si>
    <t>05.05. 2016  ViU - Lukko  0-2  (1-4, 1-3)</t>
  </si>
  <si>
    <t>4.</t>
  </si>
  <si>
    <t>6.</t>
  </si>
  <si>
    <t>11.  ottelu</t>
  </si>
  <si>
    <t>14.05. 2017  Lukko - KeKi  2-1  (1-2, 2-0, 1-0)</t>
  </si>
  <si>
    <t>Fera</t>
  </si>
  <si>
    <t xml:space="preserve">Lyöty </t>
  </si>
  <si>
    <t xml:space="preserve">Tuotu </t>
  </si>
  <si>
    <t>20 v   1 kk   6 pv</t>
  </si>
  <si>
    <t>22 v   0 kk   6 pv</t>
  </si>
  <si>
    <t>7.</t>
  </si>
  <si>
    <t>Kirittäret</t>
  </si>
  <si>
    <t>Kirittäret = Jyväskylän Pesis  (2004)</t>
  </si>
  <si>
    <t>28.05. 2019  Pesäkarhut - Fera  2-0  (7-2, 2-1)</t>
  </si>
  <si>
    <t>72.  ottelu</t>
  </si>
  <si>
    <t>24 v   0 kk 20 pv</t>
  </si>
  <si>
    <t>20 v 11 kk 27 pv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</si>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</sst>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1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31" width="5.7109375" style="25" customWidth="1"/>
    <col min="32" max="32" width="6.7109375" style="25" customWidth="1"/>
    <col min="33" max="33" width="25.57031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6"/>
      <c r="I1" s="6"/>
      <c r="J1" s="6"/>
      <c r="K1" s="6"/>
      <c r="L1" s="6"/>
      <c r="M1" s="6"/>
      <c r="N1" s="7"/>
      <c r="O1" s="3"/>
      <c r="P1" s="6"/>
      <c r="Q1" s="3"/>
      <c r="R1" s="3"/>
      <c r="S1" s="3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s="9" customFormat="1" ht="15" customHeight="1" x14ac:dyDescent="0.2">
      <c r="A4" s="1"/>
      <c r="B4" s="26">
        <v>2011</v>
      </c>
      <c r="C4" s="26"/>
      <c r="D4" s="27" t="s">
        <v>47</v>
      </c>
      <c r="E4" s="28"/>
      <c r="F4" s="28" t="s">
        <v>33</v>
      </c>
      <c r="G4" s="29"/>
      <c r="H4" s="30"/>
      <c r="I4" s="26"/>
      <c r="J4" s="26"/>
      <c r="K4" s="26"/>
      <c r="L4" s="26"/>
      <c r="M4" s="26"/>
      <c r="N4" s="26"/>
      <c r="O4" s="24"/>
      <c r="P4" s="35"/>
      <c r="Q4" s="35"/>
      <c r="R4" s="35"/>
      <c r="S4" s="35"/>
      <c r="T4" s="35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4">
        <v>2012</v>
      </c>
      <c r="C5" s="64"/>
      <c r="D5" s="65" t="s">
        <v>47</v>
      </c>
      <c r="E5" s="66"/>
      <c r="F5" s="66" t="s">
        <v>40</v>
      </c>
      <c r="G5" s="67"/>
      <c r="H5" s="68"/>
      <c r="I5" s="64"/>
      <c r="J5" s="64"/>
      <c r="K5" s="64"/>
      <c r="L5" s="64"/>
      <c r="M5" s="64"/>
      <c r="N5" s="64"/>
      <c r="O5" s="24"/>
      <c r="P5" s="35"/>
      <c r="Q5" s="35"/>
      <c r="R5" s="35"/>
      <c r="S5" s="35"/>
      <c r="T5" s="35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23"/>
      <c r="AG5" s="8"/>
      <c r="AH5" s="8"/>
      <c r="AI5" s="8"/>
      <c r="AJ5" s="8"/>
      <c r="AK5" s="8"/>
    </row>
    <row r="6" spans="1:37" s="9" customFormat="1" ht="15" customHeight="1" x14ac:dyDescent="0.2">
      <c r="A6" s="1"/>
      <c r="B6" s="26">
        <v>2013</v>
      </c>
      <c r="C6" s="26"/>
      <c r="D6" s="27" t="s">
        <v>41</v>
      </c>
      <c r="E6" s="28"/>
      <c r="F6" s="28" t="s">
        <v>33</v>
      </c>
      <c r="G6" s="29"/>
      <c r="H6" s="30"/>
      <c r="I6" s="26"/>
      <c r="J6" s="26"/>
      <c r="K6" s="26"/>
      <c r="L6" s="26"/>
      <c r="M6" s="26"/>
      <c r="N6" s="26"/>
      <c r="O6" s="24"/>
      <c r="P6" s="35"/>
      <c r="Q6" s="35"/>
      <c r="R6" s="35"/>
      <c r="S6" s="35"/>
      <c r="T6" s="35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23"/>
      <c r="AG6" s="8"/>
      <c r="AH6" s="8"/>
      <c r="AI6" s="8"/>
      <c r="AJ6" s="8"/>
      <c r="AK6" s="8"/>
    </row>
    <row r="7" spans="1:37" s="9" customFormat="1" ht="15" customHeight="1" x14ac:dyDescent="0.2">
      <c r="A7" s="1"/>
      <c r="B7" s="26">
        <v>2014</v>
      </c>
      <c r="C7" s="26"/>
      <c r="D7" s="27" t="s">
        <v>41</v>
      </c>
      <c r="E7" s="28"/>
      <c r="F7" s="28" t="s">
        <v>33</v>
      </c>
      <c r="G7" s="29"/>
      <c r="H7" s="30"/>
      <c r="I7" s="26"/>
      <c r="J7" s="26"/>
      <c r="K7" s="26"/>
      <c r="L7" s="26"/>
      <c r="M7" s="26"/>
      <c r="N7" s="26"/>
      <c r="O7" s="24"/>
      <c r="P7" s="35"/>
      <c r="Q7" s="35"/>
      <c r="R7" s="35"/>
      <c r="S7" s="35"/>
      <c r="T7" s="35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23"/>
      <c r="AG7" s="8"/>
      <c r="AH7" s="8"/>
      <c r="AI7" s="8"/>
      <c r="AJ7" s="8"/>
      <c r="AK7" s="8"/>
    </row>
    <row r="8" spans="1:37" s="9" customFormat="1" ht="15" customHeight="1" x14ac:dyDescent="0.2">
      <c r="A8" s="1"/>
      <c r="B8" s="26">
        <v>2015</v>
      </c>
      <c r="C8" s="26"/>
      <c r="D8" s="27" t="s">
        <v>46</v>
      </c>
      <c r="E8" s="28"/>
      <c r="F8" s="28" t="s">
        <v>33</v>
      </c>
      <c r="G8" s="29"/>
      <c r="H8" s="30"/>
      <c r="I8" s="26"/>
      <c r="J8" s="26"/>
      <c r="K8" s="26"/>
      <c r="L8" s="26"/>
      <c r="M8" s="26"/>
      <c r="N8" s="26"/>
      <c r="O8" s="24"/>
      <c r="P8" s="35"/>
      <c r="Q8" s="35"/>
      <c r="R8" s="35"/>
      <c r="S8" s="35"/>
      <c r="T8" s="35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23"/>
      <c r="AG8" s="8"/>
      <c r="AH8" s="8"/>
      <c r="AI8" s="8"/>
      <c r="AJ8" s="8"/>
      <c r="AK8" s="8"/>
    </row>
    <row r="9" spans="1:37" s="9" customFormat="1" ht="15" customHeight="1" x14ac:dyDescent="0.2">
      <c r="A9" s="1"/>
      <c r="B9" s="31">
        <v>2015</v>
      </c>
      <c r="C9" s="31" t="s">
        <v>50</v>
      </c>
      <c r="D9" s="33" t="s">
        <v>37</v>
      </c>
      <c r="E9" s="31">
        <v>2</v>
      </c>
      <c r="F9" s="31">
        <v>0</v>
      </c>
      <c r="G9" s="31">
        <v>0</v>
      </c>
      <c r="H9" s="31">
        <v>0</v>
      </c>
      <c r="I9" s="31">
        <v>2</v>
      </c>
      <c r="J9" s="31">
        <v>2</v>
      </c>
      <c r="K9" s="31">
        <v>0</v>
      </c>
      <c r="L9" s="31">
        <v>0</v>
      </c>
      <c r="M9" s="31">
        <v>0</v>
      </c>
      <c r="N9" s="34">
        <v>0.2</v>
      </c>
      <c r="O9" s="69">
        <v>10</v>
      </c>
      <c r="P9" s="35"/>
      <c r="Q9" s="35"/>
      <c r="R9" s="35"/>
      <c r="S9" s="35"/>
      <c r="T9" s="35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>
        <v>1</v>
      </c>
      <c r="AF9" s="23"/>
      <c r="AG9" s="8"/>
      <c r="AH9" s="8"/>
      <c r="AI9" s="8"/>
      <c r="AJ9" s="8"/>
      <c r="AK9" s="8"/>
    </row>
    <row r="10" spans="1:37" s="9" customFormat="1" ht="15" customHeight="1" x14ac:dyDescent="0.2">
      <c r="A10" s="1"/>
      <c r="B10" s="26">
        <v>2016</v>
      </c>
      <c r="C10" s="26"/>
      <c r="D10" s="27" t="s">
        <v>46</v>
      </c>
      <c r="E10" s="28"/>
      <c r="F10" s="28" t="s">
        <v>33</v>
      </c>
      <c r="G10" s="29"/>
      <c r="H10" s="30"/>
      <c r="I10" s="26"/>
      <c r="J10" s="26"/>
      <c r="K10" s="26"/>
      <c r="L10" s="26"/>
      <c r="M10" s="26"/>
      <c r="N10" s="26"/>
      <c r="O10" s="24"/>
      <c r="P10" s="35"/>
      <c r="Q10" s="35"/>
      <c r="R10" s="35"/>
      <c r="S10" s="35"/>
      <c r="T10" s="35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23"/>
      <c r="AG10" s="8"/>
      <c r="AH10" s="8"/>
      <c r="AI10" s="8"/>
      <c r="AJ10" s="8"/>
      <c r="AK10" s="8"/>
    </row>
    <row r="11" spans="1:37" s="9" customFormat="1" ht="15" customHeight="1" x14ac:dyDescent="0.2">
      <c r="A11" s="1"/>
      <c r="B11" s="31">
        <v>2016</v>
      </c>
      <c r="C11" s="31" t="s">
        <v>53</v>
      </c>
      <c r="D11" s="33" t="s">
        <v>37</v>
      </c>
      <c r="E11" s="31">
        <v>7</v>
      </c>
      <c r="F11" s="31">
        <v>0</v>
      </c>
      <c r="G11" s="31">
        <v>0</v>
      </c>
      <c r="H11" s="31">
        <v>4</v>
      </c>
      <c r="I11" s="31">
        <v>11</v>
      </c>
      <c r="J11" s="31">
        <v>9</v>
      </c>
      <c r="K11" s="31">
        <v>1</v>
      </c>
      <c r="L11" s="31">
        <v>1</v>
      </c>
      <c r="M11" s="31">
        <v>0</v>
      </c>
      <c r="N11" s="34">
        <v>0.33300000000000002</v>
      </c>
      <c r="O11" s="69">
        <v>33</v>
      </c>
      <c r="P11" s="35"/>
      <c r="Q11" s="35"/>
      <c r="R11" s="35"/>
      <c r="S11" s="35"/>
      <c r="T11" s="35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23"/>
      <c r="AG11" s="8"/>
      <c r="AH11" s="8"/>
      <c r="AI11" s="8"/>
      <c r="AJ11" s="8"/>
      <c r="AK11" s="8"/>
    </row>
    <row r="12" spans="1:37" s="9" customFormat="1" ht="15" customHeight="1" x14ac:dyDescent="0.2">
      <c r="A12" s="1"/>
      <c r="B12" s="26">
        <v>2017</v>
      </c>
      <c r="C12" s="26"/>
      <c r="D12" s="27" t="s">
        <v>47</v>
      </c>
      <c r="E12" s="28"/>
      <c r="F12" s="28" t="s">
        <v>33</v>
      </c>
      <c r="G12" s="29"/>
      <c r="H12" s="30"/>
      <c r="I12" s="26"/>
      <c r="J12" s="26"/>
      <c r="K12" s="26"/>
      <c r="L12" s="26"/>
      <c r="M12" s="26"/>
      <c r="N12" s="26"/>
      <c r="O12" s="24"/>
      <c r="P12" s="35"/>
      <c r="Q12" s="35"/>
      <c r="R12" s="35"/>
      <c r="S12" s="35"/>
      <c r="T12" s="35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23"/>
      <c r="AG12" s="8"/>
      <c r="AH12" s="8"/>
      <c r="AI12" s="8"/>
      <c r="AJ12" s="8"/>
      <c r="AK12" s="8"/>
    </row>
    <row r="13" spans="1:37" s="9" customFormat="1" ht="15" customHeight="1" x14ac:dyDescent="0.2">
      <c r="A13" s="1"/>
      <c r="B13" s="31">
        <v>2017</v>
      </c>
      <c r="C13" s="31" t="s">
        <v>54</v>
      </c>
      <c r="D13" s="33" t="s">
        <v>37</v>
      </c>
      <c r="E13" s="31">
        <v>24</v>
      </c>
      <c r="F13" s="31">
        <v>0</v>
      </c>
      <c r="G13" s="31">
        <v>1</v>
      </c>
      <c r="H13" s="31">
        <v>10</v>
      </c>
      <c r="I13" s="31">
        <v>56</v>
      </c>
      <c r="J13" s="31">
        <v>53</v>
      </c>
      <c r="K13" s="31">
        <v>1</v>
      </c>
      <c r="L13" s="31">
        <v>1</v>
      </c>
      <c r="M13" s="31">
        <v>1</v>
      </c>
      <c r="N13" s="34">
        <v>0.46279999999999999</v>
      </c>
      <c r="O13" s="69">
        <v>121</v>
      </c>
      <c r="P13" s="35">
        <v>3</v>
      </c>
      <c r="Q13" s="35">
        <v>0</v>
      </c>
      <c r="R13" s="35">
        <v>0</v>
      </c>
      <c r="S13" s="35">
        <v>2</v>
      </c>
      <c r="T13" s="35">
        <v>10</v>
      </c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23"/>
      <c r="AG13" s="8"/>
      <c r="AH13" s="8"/>
      <c r="AI13" s="8"/>
      <c r="AJ13" s="8"/>
      <c r="AK13" s="8"/>
    </row>
    <row r="14" spans="1:37" s="9" customFormat="1" ht="15" customHeight="1" x14ac:dyDescent="0.2">
      <c r="A14" s="1"/>
      <c r="B14" s="31">
        <v>2018</v>
      </c>
      <c r="C14" s="31" t="s">
        <v>54</v>
      </c>
      <c r="D14" s="33" t="s">
        <v>57</v>
      </c>
      <c r="E14" s="31">
        <v>26</v>
      </c>
      <c r="F14" s="31">
        <v>0</v>
      </c>
      <c r="G14" s="31">
        <v>0</v>
      </c>
      <c r="H14" s="31">
        <v>20</v>
      </c>
      <c r="I14" s="31">
        <v>71</v>
      </c>
      <c r="J14" s="31">
        <v>63</v>
      </c>
      <c r="K14" s="31">
        <v>8</v>
      </c>
      <c r="L14" s="31">
        <v>0</v>
      </c>
      <c r="M14" s="31">
        <v>0</v>
      </c>
      <c r="N14" s="34">
        <v>0.49299999999999999</v>
      </c>
      <c r="O14" s="69">
        <v>144</v>
      </c>
      <c r="P14" s="35">
        <v>3</v>
      </c>
      <c r="Q14" s="35">
        <v>0</v>
      </c>
      <c r="R14" s="35">
        <v>0</v>
      </c>
      <c r="S14" s="35">
        <v>3</v>
      </c>
      <c r="T14" s="35">
        <v>11</v>
      </c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/>
      <c r="AF14" s="23"/>
      <c r="AG14" s="8"/>
      <c r="AH14" s="8"/>
      <c r="AI14" s="8"/>
      <c r="AJ14" s="8"/>
      <c r="AK14" s="8"/>
    </row>
    <row r="15" spans="1:37" s="9" customFormat="1" ht="15" customHeight="1" x14ac:dyDescent="0.2">
      <c r="A15" s="1"/>
      <c r="B15" s="31">
        <v>2019</v>
      </c>
      <c r="C15" s="31" t="s">
        <v>62</v>
      </c>
      <c r="D15" s="33" t="s">
        <v>57</v>
      </c>
      <c r="E15" s="31">
        <v>24</v>
      </c>
      <c r="F15" s="31">
        <v>1</v>
      </c>
      <c r="G15" s="31">
        <v>0</v>
      </c>
      <c r="H15" s="31">
        <v>19</v>
      </c>
      <c r="I15" s="31">
        <v>77</v>
      </c>
      <c r="J15" s="31">
        <v>70</v>
      </c>
      <c r="K15" s="31">
        <v>2</v>
      </c>
      <c r="L15" s="31">
        <v>4</v>
      </c>
      <c r="M15" s="31">
        <v>1</v>
      </c>
      <c r="N15" s="34">
        <v>0.54609929078014185</v>
      </c>
      <c r="O15" s="69">
        <v>141</v>
      </c>
      <c r="P15" s="35">
        <v>3</v>
      </c>
      <c r="Q15" s="35">
        <v>0</v>
      </c>
      <c r="R15" s="35">
        <v>1</v>
      </c>
      <c r="S15" s="35">
        <v>0</v>
      </c>
      <c r="T15" s="35">
        <v>6</v>
      </c>
      <c r="U15" s="32"/>
      <c r="V15" s="32"/>
      <c r="W15" s="32"/>
      <c r="X15" s="32"/>
      <c r="Y15" s="32"/>
      <c r="Z15" s="31"/>
      <c r="AA15" s="31"/>
      <c r="AB15" s="31"/>
      <c r="AC15" s="31"/>
      <c r="AD15" s="31"/>
      <c r="AE15" s="31"/>
      <c r="AF15" s="23"/>
      <c r="AG15" s="8"/>
      <c r="AH15" s="8"/>
      <c r="AI15" s="8"/>
      <c r="AJ15" s="8"/>
      <c r="AK15" s="8"/>
    </row>
    <row r="16" spans="1:37" s="9" customFormat="1" ht="15" customHeight="1" x14ac:dyDescent="0.2">
      <c r="A16" s="1"/>
      <c r="B16" s="31">
        <v>2020</v>
      </c>
      <c r="C16" s="31" t="s">
        <v>69</v>
      </c>
      <c r="D16" s="33" t="s">
        <v>63</v>
      </c>
      <c r="E16" s="31">
        <v>20</v>
      </c>
      <c r="F16" s="31">
        <v>3</v>
      </c>
      <c r="G16" s="31">
        <v>0</v>
      </c>
      <c r="H16" s="31">
        <v>27</v>
      </c>
      <c r="I16" s="31">
        <v>51</v>
      </c>
      <c r="J16" s="31">
        <v>41</v>
      </c>
      <c r="K16" s="31">
        <v>3</v>
      </c>
      <c r="L16" s="31">
        <v>4</v>
      </c>
      <c r="M16" s="31">
        <v>3</v>
      </c>
      <c r="N16" s="34">
        <v>0.67100000000000004</v>
      </c>
      <c r="O16" s="69">
        <v>76</v>
      </c>
      <c r="P16" s="35">
        <v>3</v>
      </c>
      <c r="Q16" s="35">
        <v>0</v>
      </c>
      <c r="R16" s="35">
        <v>0</v>
      </c>
      <c r="S16" s="35">
        <v>0</v>
      </c>
      <c r="T16" s="35">
        <v>1</v>
      </c>
      <c r="U16" s="32"/>
      <c r="V16" s="32"/>
      <c r="W16" s="32"/>
      <c r="X16" s="32"/>
      <c r="Y16" s="32"/>
      <c r="Z16" s="31"/>
      <c r="AA16" s="31"/>
      <c r="AB16" s="31"/>
      <c r="AC16" s="31">
        <v>1</v>
      </c>
      <c r="AD16" s="31"/>
      <c r="AE16" s="3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6" t="s">
        <v>9</v>
      </c>
      <c r="C17" s="17"/>
      <c r="D17" s="15"/>
      <c r="E17" s="18">
        <f t="shared" ref="E17:M17" si="0">SUM(E5:E16)</f>
        <v>103</v>
      </c>
      <c r="F17" s="18">
        <f t="shared" si="0"/>
        <v>4</v>
      </c>
      <c r="G17" s="18">
        <f t="shared" si="0"/>
        <v>1</v>
      </c>
      <c r="H17" s="18">
        <f t="shared" si="0"/>
        <v>80</v>
      </c>
      <c r="I17" s="18">
        <f t="shared" si="0"/>
        <v>268</v>
      </c>
      <c r="J17" s="18">
        <f t="shared" si="0"/>
        <v>238</v>
      </c>
      <c r="K17" s="18">
        <f t="shared" si="0"/>
        <v>15</v>
      </c>
      <c r="L17" s="18">
        <f t="shared" si="0"/>
        <v>10</v>
      </c>
      <c r="M17" s="18">
        <f t="shared" si="0"/>
        <v>5</v>
      </c>
      <c r="N17" s="36">
        <f>PRODUCT(I17/O17)</f>
        <v>0.51047619047619053</v>
      </c>
      <c r="O17" s="70">
        <f t="shared" ref="O17:AE17" si="1">SUM(O5:O16)</f>
        <v>525</v>
      </c>
      <c r="P17" s="18">
        <f t="shared" si="1"/>
        <v>12</v>
      </c>
      <c r="Q17" s="18">
        <f t="shared" si="1"/>
        <v>0</v>
      </c>
      <c r="R17" s="18">
        <f t="shared" si="1"/>
        <v>1</v>
      </c>
      <c r="S17" s="18">
        <f t="shared" si="1"/>
        <v>5</v>
      </c>
      <c r="T17" s="18">
        <f t="shared" si="1"/>
        <v>28</v>
      </c>
      <c r="U17" s="18">
        <f t="shared" si="1"/>
        <v>0</v>
      </c>
      <c r="V17" s="18">
        <f t="shared" si="1"/>
        <v>0</v>
      </c>
      <c r="W17" s="18">
        <f t="shared" si="1"/>
        <v>0</v>
      </c>
      <c r="X17" s="18">
        <f t="shared" si="1"/>
        <v>0</v>
      </c>
      <c r="Y17" s="18">
        <f t="shared" si="1"/>
        <v>0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1</v>
      </c>
      <c r="AD17" s="18">
        <f t="shared" si="1"/>
        <v>0</v>
      </c>
      <c r="AE17" s="18">
        <f t="shared" si="1"/>
        <v>1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3" t="s">
        <v>2</v>
      </c>
      <c r="C18" s="35"/>
      <c r="D18" s="37">
        <f>SUM(F17:H17)+((I17-F17-G17)/3)+(E17/3)+(Z17*25)+(AA17*25)+(AB17*10)+(AC17*25)+(AD17*20)+(AE17*15)-15</f>
        <v>232.00000000000003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9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40"/>
      <c r="P19" s="1"/>
      <c r="Q19" s="4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22" t="s">
        <v>16</v>
      </c>
      <c r="C20" s="42"/>
      <c r="D20" s="42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6" t="s">
        <v>21</v>
      </c>
      <c r="O20" s="24"/>
      <c r="P20" s="43" t="s">
        <v>32</v>
      </c>
      <c r="Q20" s="12"/>
      <c r="R20" s="12"/>
      <c r="S20" s="12"/>
      <c r="T20" s="44"/>
      <c r="U20" s="44"/>
      <c r="V20" s="44"/>
      <c r="W20" s="44"/>
      <c r="X20" s="44"/>
      <c r="Y20" s="12"/>
      <c r="Z20" s="12"/>
      <c r="AA20" s="12"/>
      <c r="AB20" s="12"/>
      <c r="AC20" s="12"/>
      <c r="AD20" s="12"/>
      <c r="AE20" s="45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3" t="s">
        <v>17</v>
      </c>
      <c r="C21" s="12"/>
      <c r="D21" s="45"/>
      <c r="E21" s="31">
        <f>PRODUCT(E17)</f>
        <v>103</v>
      </c>
      <c r="F21" s="31">
        <f>PRODUCT(F17)</f>
        <v>4</v>
      </c>
      <c r="G21" s="31">
        <f>PRODUCT(G17)</f>
        <v>1</v>
      </c>
      <c r="H21" s="31">
        <f>PRODUCT(H17)</f>
        <v>80</v>
      </c>
      <c r="I21" s="31">
        <f>PRODUCT(I17)</f>
        <v>268</v>
      </c>
      <c r="J21" s="1"/>
      <c r="K21" s="46">
        <f>PRODUCT((F21+G21)/E21)</f>
        <v>4.8543689320388349E-2</v>
      </c>
      <c r="L21" s="46">
        <f>PRODUCT(H21/E21)</f>
        <v>0.77669902912621358</v>
      </c>
      <c r="M21" s="46">
        <f>PRODUCT(I21/E21)</f>
        <v>2.6019417475728157</v>
      </c>
      <c r="N21" s="47">
        <f>PRODUCT(N17)</f>
        <v>0.51047619047619053</v>
      </c>
      <c r="O21" s="24">
        <f>PRODUCT(O17)</f>
        <v>525</v>
      </c>
      <c r="P21" s="71" t="s">
        <v>34</v>
      </c>
      <c r="Q21" s="72"/>
      <c r="R21" s="73" t="s">
        <v>49</v>
      </c>
      <c r="S21" s="73"/>
      <c r="T21" s="73"/>
      <c r="U21" s="73"/>
      <c r="V21" s="73"/>
      <c r="W21" s="73"/>
      <c r="X21" s="73"/>
      <c r="Y21" s="73"/>
      <c r="Z21" s="73"/>
      <c r="AA21" s="74" t="s">
        <v>35</v>
      </c>
      <c r="AB21" s="73"/>
      <c r="AC21" s="75" t="s">
        <v>60</v>
      </c>
      <c r="AD21" s="73"/>
      <c r="AE21" s="76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8" t="s">
        <v>18</v>
      </c>
      <c r="C22" s="49"/>
      <c r="D22" s="50"/>
      <c r="E22" s="31">
        <f>PRODUCT(P17)</f>
        <v>12</v>
      </c>
      <c r="F22" s="31">
        <f>PRODUCT(Q17)</f>
        <v>0</v>
      </c>
      <c r="G22" s="31">
        <f>PRODUCT(R17)</f>
        <v>1</v>
      </c>
      <c r="H22" s="31">
        <f>PRODUCT(S17)</f>
        <v>5</v>
      </c>
      <c r="I22" s="31">
        <f>PRODUCT(T17)</f>
        <v>28</v>
      </c>
      <c r="J22" s="1"/>
      <c r="K22" s="46">
        <f>PRODUCT((F22+G22)/E22)</f>
        <v>8.3333333333333329E-2</v>
      </c>
      <c r="L22" s="46">
        <f>PRODUCT(H22/E22)</f>
        <v>0.41666666666666669</v>
      </c>
      <c r="M22" s="46">
        <f>PRODUCT(I22/E22)</f>
        <v>2.3333333333333335</v>
      </c>
      <c r="N22" s="34">
        <f>PRODUCT(I22/O22)</f>
        <v>0.45161290322580644</v>
      </c>
      <c r="O22" s="24">
        <v>62</v>
      </c>
      <c r="P22" s="77" t="s">
        <v>58</v>
      </c>
      <c r="Q22" s="78"/>
      <c r="R22" s="79" t="s">
        <v>52</v>
      </c>
      <c r="S22" s="79"/>
      <c r="T22" s="79"/>
      <c r="U22" s="79"/>
      <c r="V22" s="79"/>
      <c r="W22" s="79"/>
      <c r="X22" s="79"/>
      <c r="Y22" s="79"/>
      <c r="Z22" s="79"/>
      <c r="AA22" s="80" t="s">
        <v>51</v>
      </c>
      <c r="AB22" s="79"/>
      <c r="AC22" s="81" t="s">
        <v>68</v>
      </c>
      <c r="AD22" s="79"/>
      <c r="AE22" s="82"/>
      <c r="AF22" s="23"/>
      <c r="AG22" s="8"/>
      <c r="AH22" s="8"/>
      <c r="AI22" s="8"/>
      <c r="AJ22" s="8"/>
      <c r="AK22" s="8"/>
    </row>
    <row r="23" spans="1:37" s="9" customFormat="1" ht="15" customHeight="1" x14ac:dyDescent="0.2">
      <c r="A23" s="1"/>
      <c r="B23" s="51" t="s">
        <v>19</v>
      </c>
      <c r="C23" s="52"/>
      <c r="D23" s="53"/>
      <c r="E23" s="32"/>
      <c r="F23" s="32"/>
      <c r="G23" s="32"/>
      <c r="H23" s="32"/>
      <c r="I23" s="32"/>
      <c r="J23" s="1"/>
      <c r="K23" s="54"/>
      <c r="L23" s="54"/>
      <c r="M23" s="54"/>
      <c r="N23" s="55"/>
      <c r="O23" s="24"/>
      <c r="P23" s="77" t="s">
        <v>59</v>
      </c>
      <c r="Q23" s="78"/>
      <c r="R23" s="79" t="s">
        <v>56</v>
      </c>
      <c r="S23" s="79"/>
      <c r="T23" s="79"/>
      <c r="U23" s="79"/>
      <c r="V23" s="79"/>
      <c r="W23" s="79"/>
      <c r="X23" s="79"/>
      <c r="Y23" s="79"/>
      <c r="Z23" s="79"/>
      <c r="AA23" s="80" t="s">
        <v>55</v>
      </c>
      <c r="AB23" s="79"/>
      <c r="AC23" s="81" t="s">
        <v>61</v>
      </c>
      <c r="AD23" s="79"/>
      <c r="AE23" s="82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56" t="s">
        <v>20</v>
      </c>
      <c r="C24" s="57"/>
      <c r="D24" s="58"/>
      <c r="E24" s="18">
        <f>SUM(E21:E23)</f>
        <v>115</v>
      </c>
      <c r="F24" s="18">
        <f>SUM(F21:F23)</f>
        <v>4</v>
      </c>
      <c r="G24" s="18">
        <f>SUM(G21:G23)</f>
        <v>2</v>
      </c>
      <c r="H24" s="18">
        <f>SUM(H21:H23)</f>
        <v>85</v>
      </c>
      <c r="I24" s="18">
        <f>SUM(I21:I23)</f>
        <v>296</v>
      </c>
      <c r="J24" s="1"/>
      <c r="K24" s="59">
        <f>PRODUCT((F24+G24)/E24)</f>
        <v>5.2173913043478258E-2</v>
      </c>
      <c r="L24" s="59">
        <f>PRODUCT(H24/E24)</f>
        <v>0.73913043478260865</v>
      </c>
      <c r="M24" s="59">
        <f>PRODUCT(I24/E24)</f>
        <v>2.5739130434782607</v>
      </c>
      <c r="N24" s="36">
        <f>PRODUCT(I24/O24)</f>
        <v>0.50425894378194203</v>
      </c>
      <c r="O24" s="24">
        <f>SUM(O21:O23)</f>
        <v>587</v>
      </c>
      <c r="P24" s="83" t="s">
        <v>36</v>
      </c>
      <c r="Q24" s="84"/>
      <c r="R24" s="85" t="s">
        <v>65</v>
      </c>
      <c r="S24" s="85"/>
      <c r="T24" s="85"/>
      <c r="U24" s="85"/>
      <c r="V24" s="85"/>
      <c r="W24" s="85"/>
      <c r="X24" s="85"/>
      <c r="Y24" s="85"/>
      <c r="Z24" s="85"/>
      <c r="AA24" s="86" t="s">
        <v>66</v>
      </c>
      <c r="AB24" s="85"/>
      <c r="AC24" s="88" t="s">
        <v>67</v>
      </c>
      <c r="AD24" s="85"/>
      <c r="AE24" s="87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39"/>
      <c r="C25" s="39"/>
      <c r="D25" s="39"/>
      <c r="E25" s="39"/>
      <c r="F25" s="39"/>
      <c r="G25" s="39"/>
      <c r="H25" s="39"/>
      <c r="I25" s="39"/>
      <c r="J25" s="1"/>
      <c r="K25" s="39"/>
      <c r="L25" s="39"/>
      <c r="M25" s="39"/>
      <c r="N25" s="38"/>
      <c r="O25" s="24"/>
      <c r="P25" s="1"/>
      <c r="Q25" s="41"/>
      <c r="R25" s="1"/>
      <c r="S25" s="1"/>
      <c r="T25" s="24"/>
      <c r="U25" s="24"/>
      <c r="V25" s="60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 t="s">
        <v>38</v>
      </c>
      <c r="C26" s="41"/>
      <c r="D26" s="1" t="s">
        <v>39</v>
      </c>
      <c r="E26" s="1"/>
      <c r="F26" s="24"/>
      <c r="G26" s="24"/>
      <c r="H26" s="24"/>
      <c r="I26" s="1"/>
      <c r="J26" s="1"/>
      <c r="K26" s="1"/>
      <c r="L26" s="1"/>
      <c r="M26" s="1"/>
      <c r="N26" s="41"/>
      <c r="O26" s="24"/>
      <c r="P26" s="1"/>
      <c r="Q26" s="41"/>
      <c r="R26" s="1"/>
      <c r="S26" s="1"/>
      <c r="T26" s="24"/>
      <c r="U26" s="24"/>
      <c r="V26" s="60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41"/>
      <c r="D27" s="1" t="s">
        <v>42</v>
      </c>
      <c r="E27" s="1"/>
      <c r="F27" s="24"/>
      <c r="G27" s="24"/>
      <c r="H27" s="24"/>
      <c r="I27" s="1"/>
      <c r="J27" s="1"/>
      <c r="K27" s="1"/>
      <c r="L27" s="1"/>
      <c r="M27" s="1"/>
      <c r="N27" s="41"/>
      <c r="O27" s="24"/>
      <c r="P27" s="1"/>
      <c r="Q27" s="41"/>
      <c r="R27" s="1"/>
      <c r="S27" s="1"/>
      <c r="T27" s="24"/>
      <c r="U27" s="24"/>
      <c r="V27" s="60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41"/>
      <c r="D28" s="1" t="s">
        <v>48</v>
      </c>
      <c r="E28" s="1"/>
      <c r="F28" s="24"/>
      <c r="G28" s="24"/>
      <c r="H28" s="24"/>
      <c r="I28" s="1"/>
      <c r="J28" s="1"/>
      <c r="K28" s="1"/>
      <c r="L28" s="1"/>
      <c r="M28" s="1"/>
      <c r="N28" s="41"/>
      <c r="O28" s="24"/>
      <c r="P28" s="1"/>
      <c r="Q28" s="41"/>
      <c r="R28" s="1"/>
      <c r="S28" s="1"/>
      <c r="T28" s="24"/>
      <c r="U28" s="24"/>
      <c r="V28" s="60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43</v>
      </c>
      <c r="E29" s="1"/>
      <c r="F29" s="1"/>
      <c r="G29" s="1"/>
      <c r="H29" s="1"/>
      <c r="I29" s="1"/>
      <c r="J29" s="1"/>
      <c r="K29" s="1"/>
      <c r="L29" s="1"/>
      <c r="M29" s="1"/>
      <c r="N29" s="41"/>
      <c r="O29" s="24"/>
      <c r="P29" s="1"/>
      <c r="Q29" s="41"/>
      <c r="R29" s="1"/>
      <c r="S29" s="1"/>
      <c r="T29" s="24"/>
      <c r="U29" s="24"/>
      <c r="V29" s="60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1" customFormat="1" ht="15" customHeight="1" x14ac:dyDescent="0.25">
      <c r="A30" s="1"/>
      <c r="B30" s="1"/>
      <c r="C30" s="1"/>
      <c r="D30" s="1" t="s">
        <v>64</v>
      </c>
      <c r="E30" s="1"/>
      <c r="F30" s="1"/>
      <c r="G30" s="1"/>
      <c r="H30" s="1"/>
      <c r="I30" s="1"/>
      <c r="J30" s="1"/>
      <c r="K30" s="1"/>
      <c r="L30" s="1"/>
      <c r="M30" s="1"/>
      <c r="N30" s="41"/>
      <c r="O30" s="24"/>
      <c r="P30" s="1"/>
      <c r="Q30" s="41"/>
      <c r="R30" s="1"/>
      <c r="S30" s="1"/>
      <c r="T30" s="24"/>
      <c r="U30" s="24"/>
      <c r="V30" s="60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1"/>
      <c r="O31" s="24"/>
      <c r="P31" s="1"/>
      <c r="Q31" s="41"/>
      <c r="R31" s="1"/>
      <c r="S31" s="1"/>
      <c r="T31" s="24"/>
      <c r="U31" s="24"/>
      <c r="V31" s="60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1"/>
      <c r="O32" s="24"/>
      <c r="P32" s="1"/>
      <c r="Q32" s="41"/>
      <c r="R32" s="1"/>
      <c r="S32" s="1"/>
      <c r="T32" s="24"/>
      <c r="U32" s="24"/>
      <c r="V32" s="60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1"/>
      <c r="O33" s="24"/>
      <c r="P33" s="1"/>
      <c r="Q33" s="41"/>
      <c r="R33" s="1"/>
      <c r="S33" s="1"/>
      <c r="T33" s="24"/>
      <c r="U33" s="24"/>
      <c r="V33" s="60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4"/>
      <c r="P34" s="1"/>
      <c r="Q34" s="41"/>
      <c r="R34" s="1"/>
      <c r="S34" s="1"/>
      <c r="T34" s="24"/>
      <c r="U34" s="24"/>
      <c r="V34" s="60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4"/>
      <c r="P35" s="1"/>
      <c r="Q35" s="41"/>
      <c r="R35" s="1"/>
      <c r="S35" s="1"/>
      <c r="T35" s="24"/>
      <c r="U35" s="24"/>
      <c r="V35" s="60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1"/>
      <c r="O36" s="24"/>
      <c r="P36" s="1"/>
      <c r="Q36" s="41"/>
      <c r="R36" s="1"/>
      <c r="S36" s="1"/>
      <c r="T36" s="24"/>
      <c r="U36" s="24"/>
      <c r="V36" s="60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1"/>
      <c r="O37" s="24"/>
      <c r="P37" s="1"/>
      <c r="Q37" s="41"/>
      <c r="R37" s="1"/>
      <c r="S37" s="1"/>
      <c r="T37" s="24"/>
      <c r="U37" s="24"/>
      <c r="V37" s="60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1"/>
      <c r="O38" s="24"/>
      <c r="P38" s="1"/>
      <c r="Q38" s="41"/>
      <c r="R38" s="1"/>
      <c r="S38" s="1"/>
      <c r="T38" s="24"/>
      <c r="U38" s="24"/>
      <c r="V38" s="60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1"/>
      <c r="O39" s="24"/>
      <c r="P39" s="1"/>
      <c r="Q39" s="41"/>
      <c r="R39" s="1"/>
      <c r="S39" s="1"/>
      <c r="T39" s="24"/>
      <c r="U39" s="24"/>
      <c r="V39" s="60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4"/>
      <c r="P40" s="1"/>
      <c r="Q40" s="41"/>
      <c r="R40" s="1"/>
      <c r="S40" s="1"/>
      <c r="T40" s="24"/>
      <c r="U40" s="24"/>
      <c r="V40" s="60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4"/>
      <c r="P41" s="1"/>
      <c r="Q41" s="41"/>
      <c r="R41" s="1"/>
      <c r="S41" s="1"/>
      <c r="T41" s="24"/>
      <c r="U41" s="24"/>
      <c r="V41" s="60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4"/>
      <c r="P42" s="1"/>
      <c r="Q42" s="41"/>
      <c r="R42" s="1"/>
      <c r="S42" s="1"/>
      <c r="T42" s="24"/>
      <c r="U42" s="24"/>
      <c r="V42" s="60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4"/>
      <c r="P43" s="1"/>
      <c r="Q43" s="41"/>
      <c r="R43" s="1"/>
      <c r="S43" s="1"/>
      <c r="T43" s="24"/>
      <c r="U43" s="24"/>
      <c r="V43" s="60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1"/>
      <c r="O44" s="24"/>
      <c r="P44" s="1"/>
      <c r="Q44" s="41"/>
      <c r="R44" s="1"/>
      <c r="S44" s="1"/>
      <c r="T44" s="24"/>
      <c r="U44" s="24"/>
      <c r="V44" s="60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1"/>
      <c r="O45" s="24"/>
      <c r="P45" s="1"/>
      <c r="Q45" s="41"/>
      <c r="R45" s="1"/>
      <c r="S45" s="1"/>
      <c r="T45" s="24"/>
      <c r="U45" s="24"/>
      <c r="V45" s="60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1"/>
      <c r="O46" s="24"/>
      <c r="P46" s="1"/>
      <c r="Q46" s="41"/>
      <c r="R46" s="1"/>
      <c r="S46" s="1"/>
      <c r="T46" s="24"/>
      <c r="U46" s="24"/>
      <c r="V46" s="60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1"/>
      <c r="O47" s="24"/>
      <c r="P47" s="1"/>
      <c r="Q47" s="41"/>
      <c r="R47" s="1"/>
      <c r="S47" s="1"/>
      <c r="T47" s="24"/>
      <c r="U47" s="24"/>
      <c r="V47" s="60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1"/>
      <c r="O48" s="24"/>
      <c r="P48" s="1"/>
      <c r="Q48" s="41"/>
      <c r="R48" s="1"/>
      <c r="S48" s="1"/>
      <c r="T48" s="24"/>
      <c r="U48" s="24"/>
      <c r="V48" s="60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1"/>
      <c r="O49" s="24"/>
      <c r="P49" s="1"/>
      <c r="Q49" s="41"/>
      <c r="R49" s="1"/>
      <c r="S49" s="1"/>
      <c r="T49" s="24"/>
      <c r="U49" s="24"/>
      <c r="V49" s="60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1"/>
      <c r="O50" s="24"/>
      <c r="P50" s="1"/>
      <c r="Q50" s="41"/>
      <c r="R50" s="1"/>
      <c r="S50" s="1"/>
      <c r="T50" s="24"/>
      <c r="U50" s="24"/>
      <c r="V50" s="60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1"/>
      <c r="O51" s="24"/>
      <c r="P51" s="1"/>
      <c r="Q51" s="41"/>
      <c r="R51" s="1"/>
      <c r="S51" s="1"/>
      <c r="T51" s="24"/>
      <c r="U51" s="24"/>
      <c r="V51" s="60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1"/>
      <c r="O52" s="24"/>
      <c r="P52" s="1"/>
      <c r="Q52" s="41"/>
      <c r="R52" s="1"/>
      <c r="S52" s="1"/>
      <c r="T52" s="24"/>
      <c r="U52" s="24"/>
      <c r="V52" s="60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1"/>
      <c r="O53" s="24"/>
      <c r="P53" s="1"/>
      <c r="Q53" s="41"/>
      <c r="R53" s="1"/>
      <c r="S53" s="1"/>
      <c r="T53" s="24"/>
      <c r="U53" s="24"/>
      <c r="V53" s="60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1"/>
      <c r="O54" s="24"/>
      <c r="P54" s="1"/>
      <c r="Q54" s="41"/>
      <c r="R54" s="1"/>
      <c r="S54" s="1"/>
      <c r="T54" s="24"/>
      <c r="U54" s="24"/>
      <c r="V54" s="60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1"/>
      <c r="O55" s="24"/>
      <c r="P55" s="1"/>
      <c r="Q55" s="41"/>
      <c r="R55" s="1"/>
      <c r="S55" s="1"/>
      <c r="T55" s="24"/>
      <c r="U55" s="24"/>
      <c r="V55" s="60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1"/>
      <c r="O56" s="24"/>
      <c r="P56" s="1"/>
      <c r="Q56" s="41"/>
      <c r="R56" s="1"/>
      <c r="S56" s="1"/>
      <c r="T56" s="24"/>
      <c r="U56" s="24"/>
      <c r="V56" s="60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1"/>
      <c r="O57" s="24"/>
      <c r="P57" s="1"/>
      <c r="Q57" s="41"/>
      <c r="R57" s="1"/>
      <c r="S57" s="1"/>
      <c r="T57" s="24"/>
      <c r="U57" s="24"/>
      <c r="V57" s="60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1"/>
      <c r="O58" s="24"/>
      <c r="P58" s="1"/>
      <c r="Q58" s="41"/>
      <c r="R58" s="1"/>
      <c r="S58" s="1"/>
      <c r="T58" s="24"/>
      <c r="U58" s="24"/>
      <c r="V58" s="60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1"/>
      <c r="O59" s="24"/>
      <c r="P59" s="1"/>
      <c r="Q59" s="41"/>
      <c r="R59" s="1"/>
      <c r="S59" s="1"/>
      <c r="T59" s="24"/>
      <c r="U59" s="24"/>
      <c r="V59" s="60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1"/>
      <c r="O60" s="24"/>
      <c r="P60" s="1"/>
      <c r="Q60" s="41"/>
      <c r="R60" s="1"/>
      <c r="S60" s="1"/>
      <c r="T60" s="24"/>
      <c r="U60" s="24"/>
      <c r="V60" s="60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1"/>
      <c r="O61" s="24"/>
      <c r="P61" s="1"/>
      <c r="Q61" s="41"/>
      <c r="R61" s="1"/>
      <c r="S61" s="1"/>
      <c r="T61" s="24"/>
      <c r="U61" s="24"/>
      <c r="V61" s="60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1"/>
      <c r="O62" s="24"/>
      <c r="P62" s="1"/>
      <c r="Q62" s="41"/>
      <c r="R62" s="1"/>
      <c r="S62" s="1"/>
      <c r="T62" s="24"/>
      <c r="U62" s="24"/>
      <c r="V62" s="60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1"/>
      <c r="O63" s="24"/>
      <c r="P63" s="1"/>
      <c r="Q63" s="41"/>
      <c r="R63" s="1"/>
      <c r="S63" s="1"/>
      <c r="T63" s="24"/>
      <c r="U63" s="24"/>
      <c r="V63" s="60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1"/>
      <c r="O64" s="24"/>
      <c r="P64" s="1"/>
      <c r="Q64" s="41"/>
      <c r="R64" s="1"/>
      <c r="S64" s="1"/>
      <c r="T64" s="24"/>
      <c r="U64" s="24"/>
      <c r="V64" s="60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1"/>
      <c r="O65" s="24"/>
      <c r="P65" s="1"/>
      <c r="Q65" s="41"/>
      <c r="R65" s="1"/>
      <c r="S65" s="1"/>
      <c r="T65" s="24"/>
      <c r="U65" s="24"/>
      <c r="V65" s="60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1"/>
      <c r="O66" s="24"/>
      <c r="P66" s="1"/>
      <c r="Q66" s="41"/>
      <c r="R66" s="1"/>
      <c r="S66" s="1"/>
      <c r="T66" s="24"/>
      <c r="U66" s="24"/>
      <c r="V66" s="60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1"/>
      <c r="O67" s="24"/>
      <c r="P67" s="1"/>
      <c r="Q67" s="41"/>
      <c r="R67" s="1"/>
      <c r="S67" s="1"/>
      <c r="T67" s="24"/>
      <c r="U67" s="24"/>
      <c r="V67" s="60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1"/>
      <c r="O68" s="24"/>
      <c r="P68" s="1"/>
      <c r="Q68" s="41"/>
      <c r="R68" s="1"/>
      <c r="S68" s="1"/>
      <c r="T68" s="24"/>
      <c r="U68" s="24"/>
      <c r="V68" s="60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1"/>
      <c r="O69" s="24"/>
      <c r="P69" s="1"/>
      <c r="Q69" s="41"/>
      <c r="R69" s="1"/>
      <c r="S69" s="1"/>
      <c r="T69" s="24"/>
      <c r="U69" s="24"/>
      <c r="V69" s="60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</sheetData>
  <sortState ref="B15:AE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2020-09-21T22:36:41Z</dcterms:modified>
</cp:coreProperties>
</file>