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O9" i="1"/>
  <c r="O7" i="1"/>
  <c r="M13" i="1"/>
  <c r="M10" i="1"/>
  <c r="M9" i="1"/>
  <c r="M20" i="1" s="1"/>
  <c r="M7" i="1"/>
  <c r="O20" i="1"/>
  <c r="O24" i="1" s="1"/>
  <c r="O27" i="1" s="1"/>
  <c r="AE20" i="1"/>
  <c r="AD20" i="1"/>
  <c r="AC20" i="1"/>
  <c r="AB20" i="1"/>
  <c r="AA20" i="1"/>
  <c r="Z20" i="1"/>
  <c r="Y20" i="1"/>
  <c r="I26" i="1"/>
  <c r="X20" i="1"/>
  <c r="H26" i="1"/>
  <c r="L26" i="1" s="1"/>
  <c r="W20" i="1"/>
  <c r="G26" i="1"/>
  <c r="V20" i="1"/>
  <c r="F26" i="1"/>
  <c r="K26" i="1" s="1"/>
  <c r="U20" i="1"/>
  <c r="E26" i="1"/>
  <c r="T20" i="1"/>
  <c r="I25" i="1" s="1"/>
  <c r="M25" i="1" s="1"/>
  <c r="S20" i="1"/>
  <c r="H25" i="1"/>
  <c r="L25" i="1" s="1"/>
  <c r="R20" i="1"/>
  <c r="G25" i="1" s="1"/>
  <c r="Q20" i="1"/>
  <c r="F25" i="1" s="1"/>
  <c r="P20" i="1"/>
  <c r="E25" i="1"/>
  <c r="L20" i="1"/>
  <c r="K20" i="1"/>
  <c r="J20" i="1"/>
  <c r="I20" i="1"/>
  <c r="N20" i="1" s="1"/>
  <c r="N24" i="1" s="1"/>
  <c r="I24" i="1"/>
  <c r="I27" i="1" s="1"/>
  <c r="H20" i="1"/>
  <c r="H24" i="1" s="1"/>
  <c r="G20" i="1"/>
  <c r="G24" i="1" s="1"/>
  <c r="F20" i="1"/>
  <c r="E20" i="1"/>
  <c r="E24" i="1" s="1"/>
  <c r="M26" i="1"/>
  <c r="F24" i="1"/>
  <c r="E27" i="1" l="1"/>
  <c r="M27" i="1" s="1"/>
  <c r="M24" i="1"/>
  <c r="G27" i="1"/>
  <c r="K24" i="1"/>
  <c r="N27" i="1"/>
  <c r="H27" i="1"/>
  <c r="L27" i="1" s="1"/>
  <c r="L24" i="1"/>
  <c r="F27" i="1"/>
  <c r="K27" i="1" s="1"/>
  <c r="K25" i="1"/>
  <c r="D21" i="1"/>
</calcChain>
</file>

<file path=xl/sharedStrings.xml><?xml version="1.0" encoding="utf-8"?>
<sst xmlns="http://schemas.openxmlformats.org/spreadsheetml/2006/main" count="128" uniqueCount="88">
  <si>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</si>
  <si>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</si>
  <si>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</si>
  <si>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</si>
  <si>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</si>
  <si>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</si>
  <si>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</si>
  <si>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</si>
  <si>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</si>
  <si>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</si>
  <si>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</si>
  <si>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</si>
  <si>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</si>
  <si>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</si>
  <si>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</si>
  <si>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</si>
  <si>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</si>
  <si>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</si>
  <si>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</si>
  <si>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</si>
  <si>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</si>
  <si>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</si>
  <si>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</si>
  <si>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</si>
  <si>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</si>
  <si>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</si>
  <si>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</si>
  <si>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</si>
  <si>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</si>
  <si>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</si>
  <si>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</si>
  <si>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</si>
  <si>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</si>
  <si>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</si>
  <si>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</si>
  <si>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Jonna Taipale</t>
  </si>
  <si>
    <t>25.1.1987</t>
  </si>
  <si>
    <t>SiiPe</t>
  </si>
  <si>
    <t>6.</t>
  </si>
  <si>
    <t>8.</t>
  </si>
  <si>
    <t>jatkosarja</t>
  </si>
  <si>
    <t>10.</t>
  </si>
  <si>
    <t>superpesiskarsinta</t>
  </si>
  <si>
    <t>ykköspesis</t>
  </si>
  <si>
    <t>suomensarja</t>
  </si>
  <si>
    <t>SiiPe  2</t>
  </si>
  <si>
    <t>SiiPe 2</t>
  </si>
  <si>
    <t>NeNu</t>
  </si>
  <si>
    <t>NeNu = Nerkoon Nuorisoseuran Pesis  (1992)</t>
  </si>
  <si>
    <t>SiiPe = Siilinjärven Pesis  (1987)</t>
  </si>
  <si>
    <t>ENSIMMÄISET</t>
  </si>
  <si>
    <t>Ottelu</t>
  </si>
  <si>
    <t>1.  ottelu</t>
  </si>
  <si>
    <t>Lyöty juoksu</t>
  </si>
  <si>
    <t>Tuotu juoksu</t>
  </si>
  <si>
    <t>Kunnari</t>
  </si>
  <si>
    <t>25.05. 2005  SoJy - SiiPe  0-2  (1-2, 0-1)</t>
  </si>
  <si>
    <t xml:space="preserve">  18 v   4 kk   0 pv</t>
  </si>
  <si>
    <t>7.  ottelu</t>
  </si>
  <si>
    <t>8.  ottelu</t>
  </si>
  <si>
    <t>19.08. 2006  SiiPe - Kirittäret  0-2  (5-7, 2-7)</t>
  </si>
  <si>
    <t xml:space="preserve">  19 v   6 kk 25 pv</t>
  </si>
  <si>
    <t>20.08. 2006  SiiPe - Pesäkarhut  0-2  (3-15, 5-24)</t>
  </si>
  <si>
    <t xml:space="preserve">  19 v   6 kk 26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</si>
  <si>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</si>
  <si>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</si>
  <si>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</si>
  <si>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</si>
  <si>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</si>
  <si>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</si>
  <si>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</si>
  <si>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</si>
  <si>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</si>
  <si>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</si>
  <si>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</si>
  <si>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</si>
  <si>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</si>
  <si>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</si>
  <si>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2007  Kouvola</t>
  </si>
  <si>
    <t>Itä</t>
  </si>
  <si>
    <t>3k</t>
  </si>
  <si>
    <t>Jari Koski</t>
  </si>
  <si>
    <t>2170</t>
  </si>
  <si>
    <t xml:space="preserve">  0-1  (3-7, 5-5)</t>
  </si>
  <si>
    <t>1/2</t>
  </si>
  <si>
    <t>****</t>
  </si>
  <si>
    <t>PuPe = Puijon Pesis  (2009)</t>
  </si>
  <si>
    <t>PuPe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</si>
</sst>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165" fontId="1" fillId="10" borderId="13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left"/>
    </xf>
    <xf numFmtId="49" fontId="1" fillId="10" borderId="12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1" fillId="10" borderId="13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49" fontId="1" fillId="10" borderId="13" xfId="0" applyNumberFormat="1" applyFont="1" applyFill="1" applyBorder="1" applyAlignment="1">
      <alignment horizontal="center"/>
    </xf>
    <xf numFmtId="49" fontId="1" fillId="10" borderId="15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12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9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2003</v>
      </c>
      <c r="C4" s="65"/>
      <c r="D4" s="66" t="s">
        <v>37</v>
      </c>
      <c r="E4" s="64"/>
      <c r="F4" s="67" t="s">
        <v>43</v>
      </c>
      <c r="G4" s="68"/>
      <c r="H4" s="65"/>
      <c r="I4" s="64"/>
      <c r="J4" s="64"/>
      <c r="K4" s="64"/>
      <c r="L4" s="64"/>
      <c r="M4" s="64"/>
      <c r="N4" s="6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2004</v>
      </c>
      <c r="C5" s="27"/>
      <c r="D5" s="28"/>
      <c r="E5" s="27"/>
      <c r="F5" s="27"/>
      <c r="G5" s="27"/>
      <c r="H5" s="27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0">
        <v>2005</v>
      </c>
      <c r="C6" s="71"/>
      <c r="D6" s="72" t="s">
        <v>45</v>
      </c>
      <c r="E6" s="70"/>
      <c r="F6" s="73" t="s">
        <v>44</v>
      </c>
      <c r="G6" s="70"/>
      <c r="H6" s="70"/>
      <c r="I6" s="70"/>
      <c r="J6" s="70"/>
      <c r="K6" s="70"/>
      <c r="L6" s="70"/>
      <c r="M6" s="70"/>
      <c r="N6" s="74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42" t="s">
        <v>38</v>
      </c>
      <c r="D7" s="41" t="s">
        <v>37</v>
      </c>
      <c r="E7" s="27">
        <v>3</v>
      </c>
      <c r="F7" s="27">
        <v>0</v>
      </c>
      <c r="G7" s="27">
        <v>0</v>
      </c>
      <c r="H7" s="27">
        <v>0</v>
      </c>
      <c r="I7" s="27">
        <v>1</v>
      </c>
      <c r="J7" s="27">
        <v>1</v>
      </c>
      <c r="K7" s="27">
        <v>0</v>
      </c>
      <c r="L7" s="27">
        <v>0</v>
      </c>
      <c r="M7" s="27">
        <f>PRODUCT(F7+G7)</f>
        <v>0</v>
      </c>
      <c r="N7" s="29">
        <v>0.16700000000000001</v>
      </c>
      <c r="O7" s="63">
        <f>PRODUCT(I7/N7)</f>
        <v>5.9880239520958076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0">
        <v>2006</v>
      </c>
      <c r="C8" s="71"/>
      <c r="D8" s="72" t="s">
        <v>45</v>
      </c>
      <c r="E8" s="70"/>
      <c r="F8" s="73" t="s">
        <v>44</v>
      </c>
      <c r="G8" s="70"/>
      <c r="H8" s="70"/>
      <c r="I8" s="70"/>
      <c r="J8" s="70"/>
      <c r="K8" s="70"/>
      <c r="L8" s="70"/>
      <c r="M8" s="70"/>
      <c r="N8" s="74"/>
      <c r="O8" s="63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2006</v>
      </c>
      <c r="C9" s="42" t="s">
        <v>39</v>
      </c>
      <c r="D9" s="41" t="s">
        <v>37</v>
      </c>
      <c r="E9" s="27">
        <v>3</v>
      </c>
      <c r="F9" s="27">
        <v>0</v>
      </c>
      <c r="G9" s="27">
        <v>0</v>
      </c>
      <c r="H9" s="27">
        <v>0</v>
      </c>
      <c r="I9" s="27">
        <v>1</v>
      </c>
      <c r="J9" s="27">
        <v>1</v>
      </c>
      <c r="K9" s="27">
        <v>0</v>
      </c>
      <c r="L9" s="27">
        <v>0</v>
      </c>
      <c r="M9" s="27">
        <f>PRODUCT(F9+G9)</f>
        <v>0</v>
      </c>
      <c r="N9" s="29">
        <v>0.16700000000000001</v>
      </c>
      <c r="O9" s="63">
        <f>PRODUCT(I9/N9)</f>
        <v>5.9880239520958076</v>
      </c>
      <c r="P9" s="27">
        <v>3</v>
      </c>
      <c r="Q9" s="27">
        <v>0</v>
      </c>
      <c r="R9" s="27">
        <v>1</v>
      </c>
      <c r="S9" s="27">
        <v>1</v>
      </c>
      <c r="T9" s="27">
        <v>6</v>
      </c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55" t="s">
        <v>40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2007</v>
      </c>
      <c r="C10" s="42" t="s">
        <v>41</v>
      </c>
      <c r="D10" s="41" t="s">
        <v>37</v>
      </c>
      <c r="E10" s="27">
        <v>15</v>
      </c>
      <c r="F10" s="27">
        <v>0</v>
      </c>
      <c r="G10" s="27">
        <v>1</v>
      </c>
      <c r="H10" s="27">
        <v>1</v>
      </c>
      <c r="I10" s="27">
        <v>18</v>
      </c>
      <c r="J10" s="27">
        <v>14</v>
      </c>
      <c r="K10" s="27">
        <v>1</v>
      </c>
      <c r="L10" s="27">
        <v>2</v>
      </c>
      <c r="M10" s="27">
        <f>PRODUCT(F10+G10)</f>
        <v>1</v>
      </c>
      <c r="N10" s="29">
        <v>0.34599999999999997</v>
      </c>
      <c r="O10" s="63">
        <f>PRODUCT(I10/N10)</f>
        <v>52.02312138728324</v>
      </c>
      <c r="P10" s="27"/>
      <c r="Q10" s="27"/>
      <c r="R10" s="27"/>
      <c r="S10" s="27"/>
      <c r="T10" s="27"/>
      <c r="U10" s="30">
        <v>2</v>
      </c>
      <c r="V10" s="30">
        <v>0</v>
      </c>
      <c r="W10" s="30">
        <v>2</v>
      </c>
      <c r="X10" s="30">
        <v>0</v>
      </c>
      <c r="Y10" s="30">
        <v>4</v>
      </c>
      <c r="Z10" s="27"/>
      <c r="AA10" s="27"/>
      <c r="AB10" s="27"/>
      <c r="AC10" s="27"/>
      <c r="AD10" s="27"/>
      <c r="AE10" s="27"/>
      <c r="AF10" s="50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2008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2009</v>
      </c>
      <c r="C12" s="27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2010</v>
      </c>
      <c r="C13" s="27" t="s">
        <v>39</v>
      </c>
      <c r="D13" s="28" t="s">
        <v>37</v>
      </c>
      <c r="E13" s="27">
        <v>1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f>PRODUCT(F13+G13)</f>
        <v>0</v>
      </c>
      <c r="N13" s="29">
        <v>0</v>
      </c>
      <c r="O13" s="25">
        <v>5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4">
        <v>2011</v>
      </c>
      <c r="C14" s="65"/>
      <c r="D14" s="66" t="s">
        <v>46</v>
      </c>
      <c r="E14" s="64"/>
      <c r="F14" s="67" t="s">
        <v>43</v>
      </c>
      <c r="G14" s="68"/>
      <c r="H14" s="65"/>
      <c r="I14" s="64"/>
      <c r="J14" s="64"/>
      <c r="K14" s="64"/>
      <c r="L14" s="64"/>
      <c r="M14" s="64"/>
      <c r="N14" s="69"/>
      <c r="O14" s="25">
        <v>0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70">
        <v>2012</v>
      </c>
      <c r="C15" s="71"/>
      <c r="D15" s="72" t="s">
        <v>47</v>
      </c>
      <c r="E15" s="70"/>
      <c r="F15" s="73" t="s">
        <v>44</v>
      </c>
      <c r="G15" s="70"/>
      <c r="H15" s="70"/>
      <c r="I15" s="70"/>
      <c r="J15" s="70"/>
      <c r="K15" s="70"/>
      <c r="L15" s="70"/>
      <c r="M15" s="70"/>
      <c r="N15" s="74"/>
      <c r="O15" s="25">
        <v>0</v>
      </c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 t="s">
        <v>85</v>
      </c>
      <c r="C16" s="27"/>
      <c r="D16" s="28"/>
      <c r="E16" s="27"/>
      <c r="F16" s="27"/>
      <c r="G16" s="27"/>
      <c r="H16" s="27"/>
      <c r="I16" s="27"/>
      <c r="J16" s="27"/>
      <c r="K16" s="27"/>
      <c r="L16" s="27"/>
      <c r="M16" s="27"/>
      <c r="N16" s="29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70">
        <v>2017</v>
      </c>
      <c r="C17" s="71"/>
      <c r="D17" s="72" t="s">
        <v>87</v>
      </c>
      <c r="E17" s="70"/>
      <c r="F17" s="73" t="s">
        <v>44</v>
      </c>
      <c r="G17" s="70"/>
      <c r="H17" s="70"/>
      <c r="I17" s="70"/>
      <c r="J17" s="70"/>
      <c r="K17" s="70"/>
      <c r="L17" s="70"/>
      <c r="M17" s="70"/>
      <c r="N17" s="74"/>
      <c r="O17" s="25">
        <v>0</v>
      </c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/>
      <c r="C18" s="42"/>
      <c r="D18" s="41"/>
      <c r="E18" s="27"/>
      <c r="F18" s="27"/>
      <c r="G18" s="27"/>
      <c r="H18" s="27"/>
      <c r="I18" s="27"/>
      <c r="J18" s="27"/>
      <c r="K18" s="27"/>
      <c r="L18" s="27"/>
      <c r="M18" s="27"/>
      <c r="N18" s="29"/>
      <c r="O18" s="25"/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70">
        <v>2019</v>
      </c>
      <c r="C19" s="71"/>
      <c r="D19" s="72" t="s">
        <v>87</v>
      </c>
      <c r="E19" s="70"/>
      <c r="F19" s="73" t="s">
        <v>44</v>
      </c>
      <c r="G19" s="70"/>
      <c r="H19" s="70"/>
      <c r="I19" s="70"/>
      <c r="J19" s="70"/>
      <c r="K19" s="70"/>
      <c r="L19" s="70"/>
      <c r="M19" s="70"/>
      <c r="N19" s="74"/>
      <c r="O19" s="25"/>
      <c r="P19" s="27"/>
      <c r="Q19" s="27"/>
      <c r="R19" s="27"/>
      <c r="S19" s="27"/>
      <c r="T19" s="27"/>
      <c r="U19" s="30"/>
      <c r="V19" s="30"/>
      <c r="W19" s="30"/>
      <c r="X19" s="30"/>
      <c r="Y19" s="30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7" t="s">
        <v>9</v>
      </c>
      <c r="C20" s="18"/>
      <c r="D20" s="16"/>
      <c r="E20" s="19">
        <f t="shared" ref="E20:M20" si="0">SUM(E4:E15)</f>
        <v>22</v>
      </c>
      <c r="F20" s="19">
        <f t="shared" si="0"/>
        <v>0</v>
      </c>
      <c r="G20" s="19">
        <f t="shared" si="0"/>
        <v>1</v>
      </c>
      <c r="H20" s="19">
        <f t="shared" si="0"/>
        <v>1</v>
      </c>
      <c r="I20" s="19">
        <f t="shared" si="0"/>
        <v>20</v>
      </c>
      <c r="J20" s="19">
        <f t="shared" si="0"/>
        <v>16</v>
      </c>
      <c r="K20" s="19">
        <f t="shared" si="0"/>
        <v>1</v>
      </c>
      <c r="L20" s="19">
        <f t="shared" si="0"/>
        <v>2</v>
      </c>
      <c r="M20" s="19">
        <f t="shared" si="0"/>
        <v>1</v>
      </c>
      <c r="N20" s="31">
        <f>PRODUCT(I20/O20)</f>
        <v>0.28985856214461825</v>
      </c>
      <c r="O20" s="32">
        <f t="shared" ref="O20:AE20" si="1">SUM(O4:O15)</f>
        <v>68.999169291474857</v>
      </c>
      <c r="P20" s="19">
        <f t="shared" si="1"/>
        <v>3</v>
      </c>
      <c r="Q20" s="19">
        <f t="shared" si="1"/>
        <v>0</v>
      </c>
      <c r="R20" s="19">
        <f t="shared" si="1"/>
        <v>1</v>
      </c>
      <c r="S20" s="19">
        <f t="shared" si="1"/>
        <v>1</v>
      </c>
      <c r="T20" s="19">
        <f t="shared" si="1"/>
        <v>6</v>
      </c>
      <c r="U20" s="19">
        <f t="shared" si="1"/>
        <v>2</v>
      </c>
      <c r="V20" s="19">
        <f t="shared" si="1"/>
        <v>0</v>
      </c>
      <c r="W20" s="19">
        <f t="shared" si="1"/>
        <v>2</v>
      </c>
      <c r="X20" s="19">
        <f t="shared" si="1"/>
        <v>0</v>
      </c>
      <c r="Y20" s="19">
        <f t="shared" si="1"/>
        <v>4</v>
      </c>
      <c r="Z20" s="19">
        <f t="shared" si="1"/>
        <v>0</v>
      </c>
      <c r="AA20" s="19">
        <f t="shared" si="1"/>
        <v>0</v>
      </c>
      <c r="AB20" s="19">
        <f t="shared" si="1"/>
        <v>0</v>
      </c>
      <c r="AC20" s="19">
        <f t="shared" si="1"/>
        <v>0</v>
      </c>
      <c r="AD20" s="19">
        <f t="shared" si="1"/>
        <v>0</v>
      </c>
      <c r="AE20" s="19">
        <f t="shared" si="1"/>
        <v>0</v>
      </c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8" t="s">
        <v>2</v>
      </c>
      <c r="C21" s="33"/>
      <c r="D21" s="34">
        <f>SUM(F20:H20)+((I20-F20-G20)/3)+(E20/3)+(Z20*25)+(AA20*25)+(AB20*10)+(AC20*25)+(AD20*20)+(AE20*15)</f>
        <v>15.666666666666664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1"/>
      <c r="AD21" s="36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1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23" t="s">
        <v>16</v>
      </c>
      <c r="C23" s="40"/>
      <c r="D23" s="40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25</v>
      </c>
      <c r="L23" s="19" t="s">
        <v>26</v>
      </c>
      <c r="M23" s="19" t="s">
        <v>27</v>
      </c>
      <c r="N23" s="31" t="s">
        <v>33</v>
      </c>
      <c r="O23" s="25"/>
      <c r="P23" s="41" t="s">
        <v>50</v>
      </c>
      <c r="Q23" s="13"/>
      <c r="R23" s="13"/>
      <c r="S23" s="13"/>
      <c r="T23" s="76"/>
      <c r="U23" s="76"/>
      <c r="V23" s="76"/>
      <c r="W23" s="76"/>
      <c r="X23" s="76"/>
      <c r="Y23" s="13"/>
      <c r="Z23" s="13"/>
      <c r="AA23" s="13"/>
      <c r="AB23" s="13"/>
      <c r="AC23" s="13"/>
      <c r="AD23" s="13"/>
      <c r="AE23" s="13"/>
      <c r="AF23" s="42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1" t="s">
        <v>17</v>
      </c>
      <c r="C24" s="13"/>
      <c r="D24" s="43"/>
      <c r="E24" s="27">
        <f>PRODUCT(E20)</f>
        <v>22</v>
      </c>
      <c r="F24" s="27">
        <f>PRODUCT(F20)</f>
        <v>0</v>
      </c>
      <c r="G24" s="27">
        <f>PRODUCT(G20)</f>
        <v>1</v>
      </c>
      <c r="H24" s="27">
        <f>PRODUCT(H20)</f>
        <v>1</v>
      </c>
      <c r="I24" s="27">
        <f>PRODUCT(I20)</f>
        <v>20</v>
      </c>
      <c r="J24" s="1"/>
      <c r="K24" s="44">
        <f>PRODUCT((F24+G24)/E24)</f>
        <v>4.5454545454545456E-2</v>
      </c>
      <c r="L24" s="44">
        <f>PRODUCT(H24/E24)</f>
        <v>4.5454545454545456E-2</v>
      </c>
      <c r="M24" s="44">
        <f>PRODUCT(I24/E24)</f>
        <v>0.90909090909090906</v>
      </c>
      <c r="N24" s="29">
        <f>PRODUCT(N20)</f>
        <v>0.28985856214461825</v>
      </c>
      <c r="O24" s="25">
        <f>PRODUCT(O20)</f>
        <v>68.999169291474857</v>
      </c>
      <c r="P24" s="77" t="s">
        <v>51</v>
      </c>
      <c r="Q24" s="78"/>
      <c r="R24" s="78"/>
      <c r="S24" s="79" t="s">
        <v>56</v>
      </c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80" t="s">
        <v>52</v>
      </c>
      <c r="AE24" s="79"/>
      <c r="AF24" s="81" t="s">
        <v>57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5" t="s">
        <v>18</v>
      </c>
      <c r="C25" s="46"/>
      <c r="D25" s="47"/>
      <c r="E25" s="27">
        <f>PRODUCT(P20)</f>
        <v>3</v>
      </c>
      <c r="F25" s="27">
        <f>PRODUCT(Q20)</f>
        <v>0</v>
      </c>
      <c r="G25" s="27">
        <f>PRODUCT(R20)</f>
        <v>1</v>
      </c>
      <c r="H25" s="27">
        <f>PRODUCT(S20)</f>
        <v>1</v>
      </c>
      <c r="I25" s="27">
        <f>PRODUCT(T20)</f>
        <v>6</v>
      </c>
      <c r="J25" s="1"/>
      <c r="K25" s="44">
        <f>PRODUCT((F25+G25)/E25)</f>
        <v>0.33333333333333331</v>
      </c>
      <c r="L25" s="44">
        <f>PRODUCT(H25/E25)</f>
        <v>0.33333333333333331</v>
      </c>
      <c r="M25" s="44">
        <f>PRODUCT(I25/E25)</f>
        <v>2</v>
      </c>
      <c r="N25" s="29">
        <v>0.46200000000000002</v>
      </c>
      <c r="O25" s="75">
        <v>13</v>
      </c>
      <c r="P25" s="82" t="s">
        <v>53</v>
      </c>
      <c r="Q25" s="83"/>
      <c r="R25" s="83"/>
      <c r="S25" s="84" t="s">
        <v>60</v>
      </c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5" t="s">
        <v>58</v>
      </c>
      <c r="AE25" s="84"/>
      <c r="AF25" s="86" t="s">
        <v>61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8" t="s">
        <v>19</v>
      </c>
      <c r="C26" s="49"/>
      <c r="D26" s="50"/>
      <c r="E26" s="30">
        <f>PRODUCT(U20)</f>
        <v>2</v>
      </c>
      <c r="F26" s="30">
        <f>PRODUCT(V20)</f>
        <v>0</v>
      </c>
      <c r="G26" s="30">
        <f>PRODUCT(W20)</f>
        <v>2</v>
      </c>
      <c r="H26" s="30">
        <f>PRODUCT(X20)</f>
        <v>0</v>
      </c>
      <c r="I26" s="30">
        <f>PRODUCT(Y20)</f>
        <v>4</v>
      </c>
      <c r="J26" s="1"/>
      <c r="K26" s="51">
        <f>PRODUCT((F26+G26)/E26)</f>
        <v>1</v>
      </c>
      <c r="L26" s="51">
        <f>PRODUCT(H26/E26)</f>
        <v>0</v>
      </c>
      <c r="M26" s="51">
        <f>PRODUCT(I26/E26)</f>
        <v>2</v>
      </c>
      <c r="N26" s="52">
        <v>0.44400000000000001</v>
      </c>
      <c r="O26" s="25">
        <v>9</v>
      </c>
      <c r="P26" s="82" t="s">
        <v>54</v>
      </c>
      <c r="Q26" s="83"/>
      <c r="R26" s="83"/>
      <c r="S26" s="84" t="s">
        <v>62</v>
      </c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5" t="s">
        <v>59</v>
      </c>
      <c r="AE26" s="84"/>
      <c r="AF26" s="86" t="s">
        <v>63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53" t="s">
        <v>20</v>
      </c>
      <c r="C27" s="54"/>
      <c r="D27" s="55"/>
      <c r="E27" s="19">
        <f>SUM(E24:E26)</f>
        <v>27</v>
      </c>
      <c r="F27" s="19">
        <f>SUM(F24:F26)</f>
        <v>0</v>
      </c>
      <c r="G27" s="19">
        <f>SUM(G24:G26)</f>
        <v>4</v>
      </c>
      <c r="H27" s="19">
        <f>SUM(H24:H26)</f>
        <v>2</v>
      </c>
      <c r="I27" s="19">
        <f>SUM(I24:I26)</f>
        <v>30</v>
      </c>
      <c r="J27" s="1"/>
      <c r="K27" s="56">
        <f>PRODUCT((F27+G27)/E27)</f>
        <v>0.14814814814814814</v>
      </c>
      <c r="L27" s="56">
        <f>PRODUCT(H27/E27)</f>
        <v>7.407407407407407E-2</v>
      </c>
      <c r="M27" s="56">
        <f>PRODUCT(I27/E27)</f>
        <v>1.1111111111111112</v>
      </c>
      <c r="N27" s="31">
        <f>PRODUCT(I27/O27)</f>
        <v>0.32967333914783892</v>
      </c>
      <c r="O27" s="25">
        <f>SUM(O24:O26)</f>
        <v>90.999169291474857</v>
      </c>
      <c r="P27" s="87" t="s">
        <v>55</v>
      </c>
      <c r="Q27" s="88"/>
      <c r="R27" s="88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90"/>
      <c r="AE27" s="89"/>
      <c r="AF27" s="9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25"/>
      <c r="P28" s="1"/>
      <c r="Q28" s="38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 t="s">
        <v>34</v>
      </c>
      <c r="C29" s="1"/>
      <c r="D29" s="1" t="s">
        <v>49</v>
      </c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5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48</v>
      </c>
      <c r="E30" s="1"/>
      <c r="F30" s="25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5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86</v>
      </c>
      <c r="E31" s="1"/>
      <c r="F31" s="25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5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5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58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8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58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  <c r="AH42" s="59"/>
      <c r="AI42" s="59"/>
      <c r="AJ42" s="59"/>
      <c r="AK42" s="59"/>
      <c r="AL42" s="5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59"/>
      <c r="AI43" s="59"/>
      <c r="AJ43" s="59"/>
      <c r="AK43" s="59"/>
      <c r="AL43" s="5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9"/>
    </row>
    <row r="47" spans="1:38" ht="15" customHeight="1" x14ac:dyDescent="0.25">
      <c r="A47" s="60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8"/>
      <c r="N47" s="35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9"/>
    </row>
    <row r="48" spans="1:38" ht="15" customHeight="1" x14ac:dyDescent="0.25">
      <c r="A48" s="6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25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25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7"/>
      <c r="W52" s="1"/>
      <c r="X52" s="1"/>
      <c r="Y52" s="1"/>
      <c r="Z52" s="1"/>
      <c r="AA52" s="1"/>
      <c r="AB52" s="25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7"/>
      <c r="W53" s="1"/>
      <c r="X53" s="1"/>
      <c r="Y53" s="1"/>
      <c r="Z53" s="1"/>
      <c r="AA53" s="1"/>
      <c r="AB53" s="25"/>
      <c r="AC53" s="1"/>
      <c r="AD53" s="1"/>
      <c r="AE53" s="1"/>
      <c r="AF53" s="39"/>
    </row>
  </sheetData>
  <sortState ref="B17:T19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37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7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9"/>
      <c r="B1" s="92" t="s">
        <v>64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65"/>
      <c r="Y1" s="95"/>
      <c r="Z1" s="95"/>
      <c r="AA1" s="95"/>
      <c r="AB1" s="95"/>
      <c r="AC1" s="95"/>
      <c r="AD1" s="95"/>
    </row>
    <row r="2" spans="1:30" x14ac:dyDescent="0.25">
      <c r="A2" s="9"/>
      <c r="B2" s="110" t="s">
        <v>35</v>
      </c>
      <c r="C2" s="111" t="s">
        <v>36</v>
      </c>
      <c r="D2" s="112"/>
      <c r="E2" s="1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42"/>
      <c r="Y2" s="95"/>
      <c r="Z2" s="95"/>
      <c r="AA2" s="95"/>
      <c r="AB2" s="95"/>
      <c r="AC2" s="95"/>
      <c r="AD2" s="95"/>
    </row>
    <row r="3" spans="1:30" x14ac:dyDescent="0.25">
      <c r="A3" s="9"/>
      <c r="B3" s="97" t="s">
        <v>65</v>
      </c>
      <c r="C3" s="23" t="s">
        <v>66</v>
      </c>
      <c r="D3" s="98" t="s">
        <v>67</v>
      </c>
      <c r="E3" s="99" t="s">
        <v>1</v>
      </c>
      <c r="F3" s="25"/>
      <c r="G3" s="100" t="s">
        <v>68</v>
      </c>
      <c r="H3" s="101" t="s">
        <v>69</v>
      </c>
      <c r="I3" s="101" t="s">
        <v>31</v>
      </c>
      <c r="J3" s="18" t="s">
        <v>70</v>
      </c>
      <c r="K3" s="102" t="s">
        <v>71</v>
      </c>
      <c r="L3" s="102" t="s">
        <v>72</v>
      </c>
      <c r="M3" s="100" t="s">
        <v>73</v>
      </c>
      <c r="N3" s="100" t="s">
        <v>30</v>
      </c>
      <c r="O3" s="101" t="s">
        <v>74</v>
      </c>
      <c r="P3" s="100" t="s">
        <v>69</v>
      </c>
      <c r="Q3" s="100" t="s">
        <v>3</v>
      </c>
      <c r="R3" s="100">
        <v>1</v>
      </c>
      <c r="S3" s="100">
        <v>2</v>
      </c>
      <c r="T3" s="100">
        <v>3</v>
      </c>
      <c r="U3" s="100" t="s">
        <v>75</v>
      </c>
      <c r="V3" s="18" t="s">
        <v>21</v>
      </c>
      <c r="W3" s="17" t="s">
        <v>76</v>
      </c>
      <c r="X3" s="17" t="s">
        <v>77</v>
      </c>
      <c r="Y3" s="95"/>
      <c r="Z3" s="95"/>
      <c r="AA3" s="95"/>
      <c r="AB3" s="95"/>
      <c r="AC3" s="95"/>
      <c r="AD3" s="95"/>
    </row>
    <row r="4" spans="1:30" x14ac:dyDescent="0.25">
      <c r="A4" s="9"/>
      <c r="B4" s="116" t="s">
        <v>78</v>
      </c>
      <c r="C4" s="117" t="s">
        <v>83</v>
      </c>
      <c r="D4" s="118" t="s">
        <v>79</v>
      </c>
      <c r="E4" s="113" t="s">
        <v>37</v>
      </c>
      <c r="F4" s="114"/>
      <c r="G4" s="115"/>
      <c r="H4" s="119"/>
      <c r="I4" s="115">
        <v>1</v>
      </c>
      <c r="J4" s="120" t="s">
        <v>80</v>
      </c>
      <c r="K4" s="120">
        <v>9</v>
      </c>
      <c r="L4" s="120"/>
      <c r="M4" s="120">
        <v>1</v>
      </c>
      <c r="N4" s="115"/>
      <c r="O4" s="119"/>
      <c r="P4" s="115"/>
      <c r="Q4" s="121" t="s">
        <v>84</v>
      </c>
      <c r="R4" s="122"/>
      <c r="S4" s="122"/>
      <c r="T4" s="121" t="s">
        <v>84</v>
      </c>
      <c r="U4" s="121"/>
      <c r="V4" s="123">
        <v>0.5</v>
      </c>
      <c r="W4" s="124" t="s">
        <v>81</v>
      </c>
      <c r="X4" s="122" t="s">
        <v>82</v>
      </c>
      <c r="Y4" s="95"/>
      <c r="Z4" s="95"/>
      <c r="AA4" s="95"/>
      <c r="AB4" s="95"/>
      <c r="AC4" s="95"/>
      <c r="AD4" s="95"/>
    </row>
    <row r="5" spans="1:30" x14ac:dyDescent="0.25">
      <c r="A5" s="24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1"/>
      <c r="Y5" s="95"/>
      <c r="Z5" s="95"/>
      <c r="AA5" s="95"/>
      <c r="AB5" s="95"/>
      <c r="AC5" s="95"/>
      <c r="AD5" s="95"/>
    </row>
    <row r="6" spans="1:30" x14ac:dyDescent="0.25">
      <c r="A6" s="24"/>
      <c r="B6" s="103"/>
      <c r="C6" s="1"/>
      <c r="D6" s="103"/>
      <c r="E6" s="10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3"/>
      <c r="X6" s="1"/>
      <c r="Y6" s="95"/>
      <c r="Z6" s="95"/>
      <c r="AA6" s="95"/>
      <c r="AB6" s="95"/>
      <c r="AC6" s="95"/>
      <c r="AD6" s="95"/>
    </row>
    <row r="7" spans="1:30" x14ac:dyDescent="0.25">
      <c r="A7" s="24"/>
      <c r="B7" s="103"/>
      <c r="C7" s="1"/>
      <c r="D7" s="103"/>
      <c r="E7" s="10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3"/>
      <c r="X7" s="1"/>
      <c r="Y7" s="95"/>
      <c r="Z7" s="95"/>
      <c r="AA7" s="95"/>
      <c r="AB7" s="95"/>
      <c r="AC7" s="95"/>
      <c r="AD7" s="95"/>
    </row>
    <row r="8" spans="1:30" x14ac:dyDescent="0.25">
      <c r="A8" s="24"/>
      <c r="B8" s="103"/>
      <c r="C8" s="1"/>
      <c r="D8" s="103"/>
      <c r="E8" s="10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3"/>
      <c r="C9" s="1"/>
      <c r="D9" s="103"/>
      <c r="E9" s="10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3"/>
      <c r="C10" s="1"/>
      <c r="D10" s="103"/>
      <c r="E10" s="10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3"/>
      <c r="C11" s="1"/>
      <c r="D11" s="103"/>
      <c r="E11" s="10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3"/>
      <c r="C12" s="1"/>
      <c r="D12" s="103"/>
      <c r="E12" s="10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3"/>
      <c r="C13" s="1"/>
      <c r="D13" s="103"/>
      <c r="E13" s="10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3"/>
      <c r="C14" s="1"/>
      <c r="D14" s="103"/>
      <c r="E14" s="10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3"/>
      <c r="C15" s="1"/>
      <c r="D15" s="103"/>
      <c r="E15" s="10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3"/>
      <c r="C16" s="1"/>
      <c r="D16" s="103"/>
      <c r="E16" s="10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3"/>
      <c r="C17" s="1"/>
      <c r="D17" s="103"/>
      <c r="E17" s="10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3"/>
      <c r="C18" s="1"/>
      <c r="D18" s="103"/>
      <c r="E18" s="10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3"/>
      <c r="C19" s="1"/>
      <c r="D19" s="103"/>
      <c r="E19" s="10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3"/>
      <c r="C20" s="1"/>
      <c r="D20" s="103"/>
      <c r="E20" s="10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3"/>
      <c r="C21" s="1"/>
      <c r="D21" s="103"/>
      <c r="E21" s="10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3"/>
      <c r="C22" s="1"/>
      <c r="D22" s="103"/>
      <c r="E22" s="10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3"/>
      <c r="C23" s="1"/>
      <c r="D23" s="103"/>
      <c r="E23" s="10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3"/>
      <c r="C24" s="1"/>
      <c r="D24" s="103"/>
      <c r="E24" s="10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3"/>
      <c r="C25" s="1"/>
      <c r="D25" s="103"/>
      <c r="E25" s="10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3"/>
      <c r="C26" s="1"/>
      <c r="D26" s="103"/>
      <c r="E26" s="10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3"/>
      <c r="C27" s="1"/>
      <c r="D27" s="103"/>
      <c r="E27" s="10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3"/>
      <c r="C28" s="1"/>
      <c r="D28" s="103"/>
      <c r="E28" s="10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3"/>
      <c r="C29" s="1"/>
      <c r="D29" s="103"/>
      <c r="E29" s="10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3"/>
      <c r="C30" s="1"/>
      <c r="D30" s="103"/>
      <c r="E30" s="10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3"/>
      <c r="C31" s="1"/>
      <c r="D31" s="103"/>
      <c r="E31" s="10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3"/>
      <c r="C32" s="1"/>
      <c r="D32" s="103"/>
      <c r="E32" s="10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3"/>
      <c r="C33" s="1"/>
      <c r="D33" s="103"/>
      <c r="E33" s="10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3"/>
      <c r="C34" s="1"/>
      <c r="D34" s="103"/>
      <c r="E34" s="10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2019-09-02T18:11:14Z</dcterms:modified>
</cp:coreProperties>
</file>