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P37" i="1" l="1"/>
  <c r="AN69" i="1" l="1"/>
  <c r="AM52" i="1" s="1"/>
  <c r="AM69" i="1"/>
  <c r="AM47" i="1" s="1"/>
  <c r="AM53" i="1"/>
  <c r="AM48" i="1"/>
  <c r="AN43" i="1"/>
  <c r="AM43" i="1"/>
  <c r="AL43" i="1"/>
  <c r="AN41" i="1"/>
  <c r="AL53" i="1" s="1"/>
  <c r="AN53" i="1" s="1"/>
  <c r="AM41" i="1"/>
  <c r="AL48" i="1" s="1"/>
  <c r="AN38" i="1"/>
  <c r="AL52" i="1" s="1"/>
  <c r="AM38" i="1"/>
  <c r="AL47" i="1" s="1"/>
  <c r="AN47" i="1" s="1"/>
  <c r="AN48" i="1" l="1"/>
  <c r="AN52" i="1"/>
  <c r="AN44" i="1"/>
  <c r="AL54" i="1" s="1"/>
  <c r="AM44" i="1"/>
  <c r="AL49" i="1" s="1"/>
  <c r="AN49" i="1" s="1"/>
  <c r="AN54" i="1"/>
  <c r="K72" i="1"/>
  <c r="J72" i="1"/>
  <c r="I72" i="1"/>
  <c r="H72" i="1"/>
  <c r="K70" i="1"/>
  <c r="J70" i="1"/>
  <c r="I70" i="1"/>
  <c r="H70" i="1"/>
  <c r="K69" i="1"/>
  <c r="J69" i="1"/>
  <c r="I69" i="1"/>
  <c r="H69" i="1"/>
  <c r="K68" i="1"/>
  <c r="J68" i="1"/>
  <c r="I68" i="1"/>
  <c r="H68" i="1"/>
  <c r="K71" i="1"/>
  <c r="J71" i="1"/>
  <c r="I71" i="1"/>
  <c r="H71" i="1"/>
  <c r="K53" i="1"/>
  <c r="J53" i="1"/>
  <c r="I53" i="1"/>
  <c r="H53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8" i="1"/>
  <c r="J38" i="1"/>
  <c r="I38" i="1"/>
  <c r="H38" i="1"/>
  <c r="K37" i="1"/>
  <c r="J37" i="1"/>
  <c r="I37" i="1"/>
  <c r="H37" i="1"/>
  <c r="K51" i="1"/>
  <c r="J51" i="1"/>
  <c r="I51" i="1"/>
  <c r="H51" i="1"/>
  <c r="O8" i="4" l="1"/>
  <c r="N8" i="4"/>
  <c r="M8" i="4"/>
  <c r="L8" i="4"/>
  <c r="I9" i="4"/>
  <c r="E9" i="4"/>
  <c r="K8" i="4"/>
  <c r="AS5" i="4"/>
  <c r="AQ5" i="4"/>
  <c r="AP5" i="4"/>
  <c r="AO5" i="4"/>
  <c r="AN5" i="4"/>
  <c r="AM5" i="4"/>
  <c r="AG5" i="4"/>
  <c r="AE5" i="4"/>
  <c r="AD5" i="4"/>
  <c r="H10" i="4" s="1"/>
  <c r="AC5" i="4"/>
  <c r="AB5" i="4"/>
  <c r="F10" i="4" s="1"/>
  <c r="AA5" i="4"/>
  <c r="W5" i="4"/>
  <c r="U5" i="4"/>
  <c r="T5" i="4"/>
  <c r="S5" i="4"/>
  <c r="R5" i="4"/>
  <c r="Q5" i="4"/>
  <c r="K5" i="4"/>
  <c r="K9" i="4" s="1"/>
  <c r="I5" i="4"/>
  <c r="H5" i="4"/>
  <c r="H9" i="4" s="1"/>
  <c r="H11" i="4" s="1"/>
  <c r="G5" i="4"/>
  <c r="G9" i="4" s="1"/>
  <c r="F5" i="4"/>
  <c r="F9" i="4" s="1"/>
  <c r="F11" i="4" s="1"/>
  <c r="E5" i="4"/>
  <c r="AF5" i="4" l="1"/>
  <c r="K10" i="4"/>
  <c r="K11" i="4" s="1"/>
  <c r="E10" i="4"/>
  <c r="E11" i="4" s="1"/>
  <c r="M11" i="4" s="1"/>
  <c r="G10" i="4"/>
  <c r="I11" i="4"/>
  <c r="G11" i="4"/>
  <c r="I10" i="4"/>
  <c r="R43" i="3"/>
  <c r="Q43" i="3"/>
  <c r="P43" i="3"/>
  <c r="O43" i="3"/>
  <c r="Y36" i="3"/>
  <c r="X36" i="3"/>
  <c r="W36" i="3"/>
  <c r="U36" i="3"/>
  <c r="R36" i="3"/>
  <c r="Q36" i="3"/>
  <c r="P36" i="3"/>
  <c r="O36" i="3"/>
  <c r="S36" i="3" s="1"/>
  <c r="M36" i="3"/>
  <c r="L36" i="3"/>
  <c r="N36" i="3" s="1"/>
  <c r="K36" i="3"/>
  <c r="H36" i="3"/>
  <c r="G36" i="3"/>
  <c r="F36" i="3"/>
  <c r="I36" i="3" s="1"/>
  <c r="E36" i="3"/>
  <c r="I35" i="3"/>
  <c r="S34" i="3"/>
  <c r="S33" i="3"/>
  <c r="I33" i="3"/>
  <c r="S32" i="3"/>
  <c r="I32" i="3"/>
  <c r="I31" i="3"/>
  <c r="S30" i="3"/>
  <c r="N28" i="3"/>
  <c r="I28" i="3"/>
  <c r="N27" i="3"/>
  <c r="I27" i="3"/>
  <c r="N26" i="3"/>
  <c r="I26" i="3"/>
  <c r="I25" i="3"/>
  <c r="I24" i="3"/>
  <c r="S20" i="3"/>
  <c r="Y14" i="3"/>
  <c r="X14" i="3"/>
  <c r="W14" i="3"/>
  <c r="R14" i="3"/>
  <c r="Q14" i="3"/>
  <c r="P14" i="3"/>
  <c r="O14" i="3"/>
  <c r="S14" i="3" s="1"/>
  <c r="M14" i="3"/>
  <c r="L14" i="3"/>
  <c r="N14" i="3" s="1"/>
  <c r="K14" i="3"/>
  <c r="H14" i="3"/>
  <c r="G14" i="3"/>
  <c r="F14" i="3"/>
  <c r="I14" i="3" s="1"/>
  <c r="E14" i="3"/>
  <c r="N13" i="3"/>
  <c r="I13" i="3"/>
  <c r="I11" i="3"/>
  <c r="N9" i="3"/>
  <c r="I9" i="3"/>
  <c r="N8" i="3"/>
  <c r="I8" i="3"/>
  <c r="N7" i="3"/>
  <c r="I7" i="3"/>
  <c r="N6" i="3"/>
  <c r="I6" i="3"/>
  <c r="S5" i="3"/>
  <c r="I5" i="3"/>
  <c r="P22" i="2"/>
  <c r="O22" i="2"/>
  <c r="M22" i="2"/>
  <c r="G22" i="2"/>
  <c r="P8" i="2"/>
  <c r="O8" i="2"/>
  <c r="M8" i="2"/>
  <c r="H8" i="2"/>
  <c r="G8" i="2"/>
  <c r="N10" i="4" l="1"/>
  <c r="L10" i="4"/>
  <c r="M10" i="4"/>
  <c r="L11" i="4"/>
  <c r="N11" i="4"/>
  <c r="O11" i="4"/>
  <c r="J11" i="4"/>
  <c r="J10" i="4"/>
  <c r="O10" i="4"/>
</calcChain>
</file>

<file path=xl/sharedStrings.xml><?xml version="1.0" encoding="utf-8"?>
<sst xmlns="http://schemas.openxmlformats.org/spreadsheetml/2006/main" count="888" uniqueCount="376">
  <si>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</si>
  <si>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</si>
  <si>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</si>
  <si>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</si>
  <si>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</si>
  <si>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</si>
  <si>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</si>
  <si>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</si>
  <si>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</si>
  <si>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</si>
  <si>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</si>
  <si>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</si>
  <si>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</si>
  <si>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</si>
  <si>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</si>
  <si>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</si>
  <si>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</si>
  <si>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</si>
  <si>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</si>
  <si>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</si>
  <si>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</si>
  <si>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</si>
  <si>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</si>
  <si>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</si>
  <si>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</si>
  <si>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</si>
  <si>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</si>
  <si>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</si>
  <si>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</si>
  <si>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</si>
  <si>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</si>
  <si>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</si>
  <si>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</si>
  <si>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</si>
  <si>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4.</t>
  </si>
  <si>
    <t>Tahko</t>
  </si>
  <si>
    <t>3.</t>
  </si>
  <si>
    <t>1.</t>
  </si>
  <si>
    <t>2.</t>
  </si>
  <si>
    <t>9.</t>
  </si>
  <si>
    <t>12.</t>
  </si>
  <si>
    <t>6.</t>
  </si>
  <si>
    <t>Seurat</t>
  </si>
  <si>
    <t>Tahko = Hyvinkään Tahko  (1915)</t>
  </si>
  <si>
    <t>----</t>
  </si>
  <si>
    <t>MESTARUUSSARJA</t>
  </si>
  <si>
    <t>suomensarja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</si>
  <si>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</si>
  <si>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</si>
  <si>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</si>
  <si>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</si>
  <si>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</si>
  <si>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</si>
  <si>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</si>
  <si>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</si>
  <si>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</si>
  <si>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</si>
  <si>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</si>
  <si>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</si>
  <si>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</si>
  <si>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</si>
  <si>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Aulis Paski</t>
  </si>
  <si>
    <t xml:space="preserve">  6-12</t>
  </si>
  <si>
    <t>vai</t>
  </si>
  <si>
    <t>09.08. 1981  Hyvinkää</t>
  </si>
  <si>
    <t xml:space="preserve">  4-4</t>
  </si>
  <si>
    <t>Ikä ensimmäisessä ottelussa</t>
  </si>
  <si>
    <t>L+T</t>
  </si>
  <si>
    <t>10.</t>
  </si>
  <si>
    <t>8.</t>
  </si>
  <si>
    <t>PELINJOHTAJAKORTTI</t>
  </si>
  <si>
    <t>NSU</t>
  </si>
  <si>
    <t xml:space="preserve">   Mitalit</t>
  </si>
  <si>
    <t>Voitto-%</t>
  </si>
  <si>
    <t>7.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</si>
  <si>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</si>
  <si>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</si>
  <si>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</si>
  <si>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</si>
  <si>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</si>
  <si>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</si>
  <si>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</si>
  <si>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</si>
  <si>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Lehdistö</t>
  </si>
  <si>
    <t>I p</t>
  </si>
  <si>
    <t xml:space="preserve">  5-4</t>
  </si>
  <si>
    <t>Raimo Toropainen</t>
  </si>
  <si>
    <t>05.06. 1980  Tampere</t>
  </si>
  <si>
    <t>03.06. 1981  Kitee</t>
  </si>
  <si>
    <t xml:space="preserve">  7-6</t>
  </si>
  <si>
    <t xml:space="preserve"> ITÄ - LÄNSI - KORTTI</t>
  </si>
  <si>
    <t>A-POJAT</t>
  </si>
  <si>
    <t>29.08. 1970  Ylivieska</t>
  </si>
  <si>
    <t xml:space="preserve">  6-14</t>
  </si>
  <si>
    <t>05.06. 1971  Tampere</t>
  </si>
  <si>
    <t xml:space="preserve">  4-7</t>
  </si>
  <si>
    <t>Lyöty</t>
  </si>
  <si>
    <t>Tuotu</t>
  </si>
  <si>
    <t>KAIKKIEN AIKOJEN TILASTOT, TOP-10</t>
  </si>
  <si>
    <t>PESISPÖRSSIRAJAT</t>
  </si>
  <si>
    <t>1000 p</t>
  </si>
  <si>
    <t>0-0-0</t>
  </si>
  <si>
    <t>10.08. 1980  Jyväskylä</t>
  </si>
  <si>
    <t>2/4</t>
  </si>
  <si>
    <t>0/1</t>
  </si>
  <si>
    <t>2/2</t>
  </si>
  <si>
    <t>Stig Tainio</t>
  </si>
  <si>
    <t>23.12.1952  Helsinki</t>
  </si>
  <si>
    <t>PuMu</t>
  </si>
  <si>
    <t>URA SM-SARJASSA</t>
  </si>
  <si>
    <t>PuMu = Puna-Mustat, Helsinki  (1941),  kasvattajaseura</t>
  </si>
  <si>
    <t>5.</t>
  </si>
  <si>
    <t>23.08. 1970  SMJ - PuMu  4-2</t>
  </si>
  <si>
    <t>27.05. 1973  AA - PuMu  3-13</t>
  </si>
  <si>
    <t>18.07. 1973  PuMu - UPV  11-13</t>
  </si>
  <si>
    <t>4.  ottelu</t>
  </si>
  <si>
    <t>20.  ottelu</t>
  </si>
  <si>
    <t xml:space="preserve">  17 v   8 kk   0 pv</t>
  </si>
  <si>
    <t xml:space="preserve">  20 v   5 kk   4 pv</t>
  </si>
  <si>
    <t xml:space="preserve">  20 v   6 kk 25 pv</t>
  </si>
  <si>
    <t xml:space="preserve"> Tehopelaaja  1980</t>
  </si>
  <si>
    <t>0-1-1</t>
  </si>
  <si>
    <t>1-0-0</t>
  </si>
  <si>
    <t>1-1-0</t>
  </si>
  <si>
    <t>3v</t>
  </si>
  <si>
    <t>08.08. 1982  Stadion, Helsinki</t>
  </si>
  <si>
    <t>10-10</t>
  </si>
  <si>
    <t>21.08. 1983  Meilahti, Helsinki</t>
  </si>
  <si>
    <t xml:space="preserve">  3-11</t>
  </si>
  <si>
    <t>27 v  7 kk  18 pv</t>
  </si>
  <si>
    <t>13.09. 1969  Toijala</t>
  </si>
  <si>
    <t>Gunnar Peltomäki</t>
  </si>
  <si>
    <t>Veikko Lahti</t>
  </si>
  <si>
    <t>1v</t>
  </si>
  <si>
    <t>Ilmari Ylä-Autio</t>
  </si>
  <si>
    <t xml:space="preserve"> 12-3</t>
  </si>
  <si>
    <t>Liitto</t>
  </si>
  <si>
    <t>04.07. 1982  Siilinjärvi</t>
  </si>
  <si>
    <t xml:space="preserve">  8-10</t>
  </si>
  <si>
    <t>01.06. 1983  Loimaa</t>
  </si>
  <si>
    <t xml:space="preserve">  0-5</t>
  </si>
  <si>
    <t>Seppo Uusi-Oukari</t>
  </si>
  <si>
    <t>27 v  5 kk  13 pv</t>
  </si>
  <si>
    <t>5/7</t>
  </si>
  <si>
    <t>1/1</t>
  </si>
  <si>
    <t>2/3</t>
  </si>
  <si>
    <t>1/2</t>
  </si>
  <si>
    <t>5/9</t>
  </si>
  <si>
    <t>1/3</t>
  </si>
  <si>
    <t>7/11</t>
  </si>
  <si>
    <t>4/10</t>
  </si>
  <si>
    <t>3/4</t>
  </si>
  <si>
    <t>1/5</t>
  </si>
  <si>
    <t>21/37</t>
  </si>
  <si>
    <t>4/7</t>
  </si>
  <si>
    <t>5/6</t>
  </si>
  <si>
    <t>7/10</t>
  </si>
  <si>
    <t>5/14</t>
  </si>
  <si>
    <t>23.12.1952   Helsinki</t>
  </si>
  <si>
    <t>MSU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</si>
  <si>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</si>
  <si>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</si>
  <si>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</si>
  <si>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</si>
  <si>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</si>
  <si>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</si>
  <si>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10-6  ViVe</t>
  </si>
  <si>
    <t xml:space="preserve"> 8-9  AA</t>
  </si>
  <si>
    <t xml:space="preserve"> 5-4  IPV</t>
  </si>
  <si>
    <t xml:space="preserve">  0-2    KaMa</t>
  </si>
  <si>
    <t xml:space="preserve">  2-1    SoJy</t>
  </si>
  <si>
    <t xml:space="preserve"> 0-2  AA</t>
  </si>
  <si>
    <t xml:space="preserve"> 29-9  VM</t>
  </si>
  <si>
    <t xml:space="preserve">  2-0    AA</t>
  </si>
  <si>
    <t xml:space="preserve"> 1-2  SoJy</t>
  </si>
  <si>
    <t>14-13  KaMa</t>
  </si>
  <si>
    <t>LP</t>
  </si>
  <si>
    <t xml:space="preserve"> MYP,  28  ottelua</t>
  </si>
  <si>
    <t>11.</t>
  </si>
  <si>
    <t>JäPe</t>
  </si>
  <si>
    <t>15.</t>
  </si>
  <si>
    <t xml:space="preserve"> MYP,  9  ottelua</t>
  </si>
  <si>
    <t xml:space="preserve"> Jatkosarja</t>
  </si>
  <si>
    <t>3 - 1</t>
  </si>
  <si>
    <t>0 - 3</t>
  </si>
  <si>
    <t>3 - 0</t>
  </si>
  <si>
    <t>LP = Loimaan Palloilijat  (1931)</t>
  </si>
  <si>
    <t>JäPe = Järvenpään Pesis  (1998)</t>
  </si>
  <si>
    <t>Pronssi</t>
  </si>
  <si>
    <t>ViPa</t>
  </si>
  <si>
    <t xml:space="preserve"> 2-1  Roihu</t>
  </si>
  <si>
    <t xml:space="preserve"> 2-0  ViU</t>
  </si>
  <si>
    <t xml:space="preserve"> 0-2  Virkiä</t>
  </si>
  <si>
    <t xml:space="preserve"> 2-0  Roihu</t>
  </si>
  <si>
    <t xml:space="preserve"> 1-2  SiiPe</t>
  </si>
  <si>
    <t xml:space="preserve"> 10-13  Lippo</t>
  </si>
  <si>
    <t xml:space="preserve"> 2-0  IT</t>
  </si>
  <si>
    <t xml:space="preserve"> Mitalisarja</t>
  </si>
  <si>
    <t xml:space="preserve"> NYP,  25  ottelua</t>
  </si>
  <si>
    <t xml:space="preserve"> NYP,  24  ottelua</t>
  </si>
  <si>
    <t xml:space="preserve"> NYP,  18  ottelua</t>
  </si>
  <si>
    <t>1 - 1</t>
  </si>
  <si>
    <t>0 - 1</t>
  </si>
  <si>
    <t>ViPa = Vihdin Pallo  (1967)</t>
  </si>
  <si>
    <t>Play off, voitot, voittoprosentti</t>
  </si>
  <si>
    <t xml:space="preserve">        Mitalit</t>
  </si>
  <si>
    <t>Mitalisarja  1.</t>
  </si>
  <si>
    <t>Mitalisarja  3.</t>
  </si>
  <si>
    <t>Mitalisarja  2.</t>
  </si>
  <si>
    <t>0/0</t>
  </si>
  <si>
    <t>3/7</t>
  </si>
  <si>
    <t>1/4</t>
  </si>
  <si>
    <t>2/5</t>
  </si>
  <si>
    <t>0/2</t>
  </si>
  <si>
    <t>6/16</t>
  </si>
  <si>
    <t>2/7</t>
  </si>
  <si>
    <t xml:space="preserve">      Runkosarja TOP-30</t>
  </si>
  <si>
    <t>14.</t>
  </si>
  <si>
    <t>21.</t>
  </si>
  <si>
    <t>17.</t>
  </si>
  <si>
    <t>30.</t>
  </si>
  <si>
    <t>20.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</si>
  <si>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</si>
  <si>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</si>
  <si>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</si>
  <si>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</si>
  <si>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</si>
  <si>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</si>
  <si>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</si>
  <si>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</si>
  <si>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</si>
  <si>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</si>
  <si>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</si>
  <si>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</si>
  <si>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Tahko  2</t>
  </si>
  <si>
    <t>64.</t>
  </si>
  <si>
    <t xml:space="preserve"> RUNKOSARJA, KA / OTT</t>
  </si>
  <si>
    <t>IKÄ</t>
  </si>
  <si>
    <t>TEHO</t>
  </si>
  <si>
    <t xml:space="preserve"> SIJOITUS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</si>
  <si>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</si>
  <si>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</si>
  <si>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</si>
  <si>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</si>
  <si>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</si>
  <si>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</si>
  <si>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</si>
  <si>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</si>
  <si>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</si>
  <si>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</si>
  <si>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</si>
  <si>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</si>
  <si>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</si>
  <si>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</si>
  <si>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</si>
  <si>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</si>
  <si>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</si>
  <si>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</si>
  <si>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</si>
  <si>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</si>
  <si>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</si>
  <si>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</si>
  <si>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</si>
  <si>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</si>
  <si>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</si>
  <si>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1945 - 1970</t>
  </si>
  <si>
    <t>31.</t>
  </si>
  <si>
    <t>13.</t>
  </si>
  <si>
    <t>23.</t>
  </si>
  <si>
    <t>27.</t>
  </si>
  <si>
    <t>35.</t>
  </si>
  <si>
    <t>18.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</si>
  <si>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</si>
  <si>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</si>
  <si>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</si>
  <si>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</si>
  <si>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Kunnaritilasto</t>
  </si>
  <si>
    <t xml:space="preserve">   20</t>
  </si>
  <si>
    <t xml:space="preserve"> Lyöjätilasto</t>
  </si>
  <si>
    <t xml:space="preserve"> </t>
  </si>
  <si>
    <t xml:space="preserve"> Etenijätilasto</t>
  </si>
  <si>
    <t>49.   15.05. 1983  Kiri - Tahko  10-4</t>
  </si>
  <si>
    <t>30 v   4 kk 22 pv</t>
  </si>
  <si>
    <t>17.   23.05. 1982  Tahko - Kiri  5-10</t>
  </si>
  <si>
    <t>181. ottelu</t>
  </si>
  <si>
    <t>32.   17.07. 1983  ViVe - Tahko  5-8</t>
  </si>
  <si>
    <t>212. ottelu</t>
  </si>
  <si>
    <t>44.   11.05. 1986  Kiri - Tahko  3-11</t>
  </si>
  <si>
    <t>241. ottelu</t>
  </si>
  <si>
    <t>399.</t>
  </si>
  <si>
    <t>338.</t>
  </si>
  <si>
    <t>358.</t>
  </si>
  <si>
    <t>340.</t>
  </si>
  <si>
    <t>325.</t>
  </si>
  <si>
    <t>290.</t>
  </si>
  <si>
    <t>206.</t>
  </si>
  <si>
    <t>103.</t>
  </si>
  <si>
    <t>65.</t>
  </si>
  <si>
    <t>47.</t>
  </si>
  <si>
    <t>29.</t>
  </si>
  <si>
    <t>644.</t>
  </si>
  <si>
    <t>673.</t>
  </si>
  <si>
    <t>699.</t>
  </si>
  <si>
    <t>418.</t>
  </si>
  <si>
    <t>354.</t>
  </si>
  <si>
    <t>367.</t>
  </si>
  <si>
    <t>243.</t>
  </si>
  <si>
    <t>193.</t>
  </si>
  <si>
    <t>156.</t>
  </si>
  <si>
    <t>128.</t>
  </si>
  <si>
    <t>89.</t>
  </si>
  <si>
    <t>62.</t>
  </si>
  <si>
    <t>59.</t>
  </si>
  <si>
    <t>42.</t>
  </si>
  <si>
    <t>44.</t>
  </si>
  <si>
    <t>40.</t>
  </si>
  <si>
    <t>681.</t>
  </si>
  <si>
    <t>710.</t>
  </si>
  <si>
    <t>738.</t>
  </si>
  <si>
    <t>415.</t>
  </si>
  <si>
    <t>356.</t>
  </si>
  <si>
    <t>368.</t>
  </si>
  <si>
    <t>297.</t>
  </si>
  <si>
    <t>254.</t>
  </si>
  <si>
    <t>207.</t>
  </si>
  <si>
    <t>158.</t>
  </si>
  <si>
    <t>99.</t>
  </si>
  <si>
    <t>51.</t>
  </si>
  <si>
    <t>26.</t>
  </si>
  <si>
    <t>28.</t>
  </si>
  <si>
    <t>24.</t>
  </si>
  <si>
    <t>682.</t>
  </si>
  <si>
    <t>636.</t>
  </si>
  <si>
    <t>666.</t>
  </si>
  <si>
    <t>442.</t>
  </si>
  <si>
    <t>330.</t>
  </si>
  <si>
    <t>352.</t>
  </si>
  <si>
    <t>272.</t>
  </si>
  <si>
    <t>171.</t>
  </si>
  <si>
    <t>132.</t>
  </si>
  <si>
    <t>98.</t>
  </si>
  <si>
    <t>74.</t>
  </si>
  <si>
    <t>54.</t>
  </si>
  <si>
    <t>22.</t>
  </si>
  <si>
    <t>75.</t>
  </si>
  <si>
    <t>58.</t>
  </si>
  <si>
    <t>38.</t>
  </si>
  <si>
    <t>25.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</si>
  <si>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</si>
  <si>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</si>
  <si>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</si>
  <si>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</si>
  <si>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</si>
  <si>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</si>
  <si>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</si>
  <si>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</si>
  <si>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Helsingin Puna-Mustat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</si>
  <si>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</si>
  <si>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</si>
  <si>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</si>
  <si>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</si>
  <si>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</si>
  <si>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</si>
  <si>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</si>
  <si>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 xml:space="preserve">  1.   16.09. 1979  Tahko - Kiri  9-1,  mestaruusuusinta</t>
  </si>
  <si>
    <t xml:space="preserve">  1.   16.09. 1979  Tahko - Kiri  9-1,  uusinta</t>
  </si>
  <si>
    <t>67.   19.06. 1983  Tahko - Kiri  9-5</t>
  </si>
  <si>
    <t>55.   12.05. 1974  SMJ - PuMu  10-1</t>
  </si>
  <si>
    <t>43.   05.09. 1981  Kiri - Tahko  6-4,  ms 4/6</t>
  </si>
  <si>
    <t>29.   09.09. 1979  Kiri - Tahko  14-3,  ms 6/6</t>
  </si>
  <si>
    <t xml:space="preserve">  3.   27.05. 1979  Tahko - KaMa  10-7</t>
  </si>
  <si>
    <t>594 946</t>
  </si>
  <si>
    <t>RS JA YLS</t>
  </si>
  <si>
    <t>66.</t>
  </si>
  <si>
    <t>TOP-100     1945-2020</t>
  </si>
  <si>
    <t>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</si>
</sst>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9" fillId="6" borderId="2" xfId="0" applyFont="1" applyFill="1" applyBorder="1" applyAlignment="1"/>
    <xf numFmtId="0" fontId="10" fillId="6" borderId="3" xfId="0" applyFont="1" applyFill="1" applyBorder="1" applyAlignment="1">
      <alignment vertical="top"/>
    </xf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49" fontId="6" fillId="3" borderId="8" xfId="0" applyNumberFormat="1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165" fontId="3" fillId="9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8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4" borderId="2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49" fontId="3" fillId="9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/>
    <xf numFmtId="49" fontId="3" fillId="9" borderId="1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11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8" fillId="3" borderId="2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8" xfId="0" applyFont="1" applyFill="1" applyBorder="1" applyAlignment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8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9" fontId="3" fillId="4" borderId="13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9" fontId="3" fillId="4" borderId="0" xfId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3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1" customWidth="1"/>
    <col min="3" max="3" width="5.42578125" style="60" customWidth="1"/>
    <col min="4" max="4" width="9" style="61" customWidth="1"/>
    <col min="5" max="13" width="5.7109375" style="60" customWidth="1"/>
    <col min="14" max="14" width="8.85546875" style="60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0" customWidth="1"/>
    <col min="26" max="26" width="8.7109375" style="60" customWidth="1"/>
    <col min="27" max="27" width="0.7109375" style="31" customWidth="1"/>
    <col min="28" max="31" width="6.7109375" style="60" customWidth="1"/>
    <col min="32" max="32" width="0.7109375" style="31" customWidth="1"/>
    <col min="33" max="33" width="14" style="60" customWidth="1"/>
    <col min="34" max="36" width="13.7109375" style="60" customWidth="1"/>
    <col min="37" max="37" width="0.7109375" style="60" customWidth="1"/>
    <col min="38" max="38" width="6.42578125" style="60" customWidth="1"/>
    <col min="39" max="39" width="6.28515625" style="60" customWidth="1"/>
    <col min="40" max="43" width="5.7109375" style="60" customWidth="1"/>
    <col min="44" max="16384" width="9.140625" style="96"/>
  </cols>
  <sheetData>
    <row r="1" spans="1:55" ht="16.5" customHeight="1" x14ac:dyDescent="0.25">
      <c r="A1" s="223"/>
      <c r="B1" s="65" t="s">
        <v>106</v>
      </c>
      <c r="C1" s="3"/>
      <c r="D1" s="4"/>
      <c r="E1" s="5" t="s">
        <v>107</v>
      </c>
      <c r="F1" s="6"/>
      <c r="G1" s="6"/>
      <c r="H1" s="6"/>
      <c r="I1" s="6"/>
      <c r="J1" s="6"/>
      <c r="K1" s="6"/>
      <c r="L1" s="6"/>
      <c r="M1" s="6"/>
      <c r="N1" s="7"/>
      <c r="O1" s="6"/>
      <c r="P1" s="97"/>
      <c r="Q1" s="97"/>
      <c r="R1" s="97"/>
      <c r="S1" s="97"/>
      <c r="T1" s="97"/>
      <c r="U1" s="6"/>
      <c r="V1" s="3"/>
      <c r="W1" s="3"/>
      <c r="X1" s="3"/>
      <c r="Y1" s="3"/>
      <c r="Z1" s="3"/>
      <c r="AA1" s="97"/>
      <c r="AB1" s="3"/>
      <c r="AC1" s="3"/>
      <c r="AD1" s="3"/>
      <c r="AE1" s="3"/>
      <c r="AF1" s="9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225" customFormat="1" ht="15" customHeight="1" x14ac:dyDescent="0.2">
      <c r="A2" s="224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216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223</v>
      </c>
      <c r="AC2" s="20"/>
      <c r="AD2" s="14"/>
      <c r="AE2" s="21"/>
      <c r="AF2" s="19"/>
      <c r="AG2" s="22" t="s">
        <v>204</v>
      </c>
      <c r="AH2" s="14"/>
      <c r="AI2" s="14"/>
      <c r="AJ2" s="15"/>
      <c r="AK2" s="19"/>
      <c r="AL2" s="22" t="s">
        <v>160</v>
      </c>
      <c r="AM2" s="20"/>
      <c r="AN2" s="20"/>
      <c r="AO2" s="161" t="s">
        <v>205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225" customFormat="1" ht="15" customHeight="1" x14ac:dyDescent="0.2">
      <c r="A3" s="22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67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67</v>
      </c>
      <c r="AE3" s="18" t="s">
        <v>16</v>
      </c>
      <c r="AF3" s="24"/>
      <c r="AG3" s="18" t="s">
        <v>76</v>
      </c>
      <c r="AH3" s="18" t="s">
        <v>77</v>
      </c>
      <c r="AI3" s="15" t="s">
        <v>188</v>
      </c>
      <c r="AJ3" s="18" t="s">
        <v>78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225" customFormat="1" ht="15" customHeight="1" x14ac:dyDescent="0.2">
      <c r="A4" s="224"/>
      <c r="B4" s="62">
        <v>1969</v>
      </c>
      <c r="C4" s="62" t="s">
        <v>37</v>
      </c>
      <c r="D4" s="63" t="s">
        <v>108</v>
      </c>
      <c r="E4" s="62"/>
      <c r="F4" s="64" t="s">
        <v>46</v>
      </c>
      <c r="G4" s="176"/>
      <c r="H4" s="177"/>
      <c r="I4" s="62"/>
      <c r="J4" s="62"/>
      <c r="K4" s="177"/>
      <c r="L4" s="177"/>
      <c r="M4" s="176"/>
      <c r="N4" s="62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18"/>
      <c r="AC4" s="18"/>
      <c r="AD4" s="18"/>
      <c r="AE4" s="18"/>
      <c r="AF4" s="24"/>
      <c r="AG4" s="65"/>
      <c r="AH4" s="65"/>
      <c r="AI4" s="65"/>
      <c r="AJ4" s="65"/>
      <c r="AK4" s="24"/>
      <c r="AL4" s="25"/>
      <c r="AM4" s="65"/>
      <c r="AN4" s="65"/>
      <c r="AO4" s="26"/>
      <c r="AP4" s="27"/>
      <c r="AQ4" s="25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225" customFormat="1" ht="15" customHeight="1" x14ac:dyDescent="0.2">
      <c r="A5" s="224"/>
      <c r="B5" s="25">
        <v>1970</v>
      </c>
      <c r="C5" s="25" t="s">
        <v>41</v>
      </c>
      <c r="D5" s="2" t="s">
        <v>108</v>
      </c>
      <c r="E5" s="25">
        <v>2</v>
      </c>
      <c r="F5" s="25">
        <v>0</v>
      </c>
      <c r="G5" s="25">
        <v>0</v>
      </c>
      <c r="H5" s="25">
        <v>1</v>
      </c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18"/>
      <c r="AC5" s="18"/>
      <c r="AD5" s="18"/>
      <c r="AE5" s="18"/>
      <c r="AF5" s="24"/>
      <c r="AG5" s="65"/>
      <c r="AH5" s="65"/>
      <c r="AI5" s="65"/>
      <c r="AJ5" s="65"/>
      <c r="AK5" s="24"/>
      <c r="AL5" s="25"/>
      <c r="AM5" s="25"/>
      <c r="AN5" s="25"/>
      <c r="AO5" s="26"/>
      <c r="AP5" s="27"/>
      <c r="AQ5" s="25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225" customFormat="1" ht="15" customHeight="1" x14ac:dyDescent="0.2">
      <c r="A6" s="224"/>
      <c r="B6" s="25">
        <v>1971</v>
      </c>
      <c r="C6" s="25" t="s">
        <v>36</v>
      </c>
      <c r="D6" s="2" t="s">
        <v>108</v>
      </c>
      <c r="E6" s="25">
        <v>5</v>
      </c>
      <c r="F6" s="25">
        <v>0</v>
      </c>
      <c r="G6" s="25">
        <v>0</v>
      </c>
      <c r="H6" s="25">
        <v>0</v>
      </c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18"/>
      <c r="AC6" s="18"/>
      <c r="AD6" s="18"/>
      <c r="AE6" s="18"/>
      <c r="AF6" s="24"/>
      <c r="AG6" s="65"/>
      <c r="AH6" s="65"/>
      <c r="AI6" s="65"/>
      <c r="AJ6" s="65"/>
      <c r="AK6" s="24"/>
      <c r="AL6" s="25"/>
      <c r="AM6" s="25"/>
      <c r="AN6" s="25"/>
      <c r="AO6" s="26"/>
      <c r="AP6" s="27"/>
      <c r="AQ6" s="25">
        <v>1</v>
      </c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225" customFormat="1" ht="15" customHeight="1" x14ac:dyDescent="0.2">
      <c r="A7" s="224"/>
      <c r="B7" s="25">
        <v>1972</v>
      </c>
      <c r="C7" s="28"/>
      <c r="D7" s="29"/>
      <c r="E7" s="28"/>
      <c r="F7" s="25"/>
      <c r="G7" s="25"/>
      <c r="H7" s="25"/>
      <c r="I7" s="25"/>
      <c r="J7" s="25"/>
      <c r="K7" s="25"/>
      <c r="L7" s="28"/>
      <c r="M7" s="28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18"/>
      <c r="AC7" s="18"/>
      <c r="AD7" s="18"/>
      <c r="AE7" s="18"/>
      <c r="AF7" s="24"/>
      <c r="AG7" s="65"/>
      <c r="AH7" s="65"/>
      <c r="AI7" s="65"/>
      <c r="AJ7" s="65"/>
      <c r="AK7" s="24"/>
      <c r="AL7" s="25"/>
      <c r="AM7" s="25"/>
      <c r="AN7" s="25"/>
      <c r="AO7" s="26"/>
      <c r="AP7" s="27"/>
      <c r="AQ7" s="25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225" customFormat="1" ht="15" customHeight="1" x14ac:dyDescent="0.2">
      <c r="A8" s="224"/>
      <c r="B8" s="25">
        <v>1973</v>
      </c>
      <c r="C8" s="28" t="s">
        <v>37</v>
      </c>
      <c r="D8" s="29" t="s">
        <v>108</v>
      </c>
      <c r="E8" s="28">
        <v>20</v>
      </c>
      <c r="F8" s="25">
        <v>2</v>
      </c>
      <c r="G8" s="25">
        <v>12</v>
      </c>
      <c r="H8" s="25">
        <v>16</v>
      </c>
      <c r="I8" s="25"/>
      <c r="J8" s="25"/>
      <c r="K8" s="25"/>
      <c r="L8" s="28"/>
      <c r="M8" s="28"/>
      <c r="N8" s="25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18"/>
      <c r="AC8" s="18"/>
      <c r="AD8" s="18"/>
      <c r="AE8" s="18"/>
      <c r="AF8" s="24"/>
      <c r="AG8" s="65"/>
      <c r="AH8" s="65"/>
      <c r="AI8" s="65"/>
      <c r="AJ8" s="65"/>
      <c r="AK8" s="24"/>
      <c r="AL8" s="25"/>
      <c r="AM8" s="25"/>
      <c r="AN8" s="25"/>
      <c r="AO8" s="26">
        <v>1</v>
      </c>
      <c r="AP8" s="27"/>
      <c r="AQ8" s="25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225" customFormat="1" ht="15" customHeight="1" x14ac:dyDescent="0.25">
      <c r="A9" s="224"/>
      <c r="B9" s="25">
        <v>1974</v>
      </c>
      <c r="C9" s="25" t="s">
        <v>40</v>
      </c>
      <c r="D9" s="2" t="s">
        <v>108</v>
      </c>
      <c r="E9" s="25">
        <v>22</v>
      </c>
      <c r="F9" s="25">
        <v>1</v>
      </c>
      <c r="G9" s="25">
        <v>7</v>
      </c>
      <c r="H9" s="25">
        <v>8</v>
      </c>
      <c r="I9" s="25"/>
      <c r="J9" s="25"/>
      <c r="K9" s="25"/>
      <c r="L9" s="25"/>
      <c r="M9" s="25"/>
      <c r="N9" s="25"/>
      <c r="O9" s="31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18"/>
      <c r="AC9" s="18"/>
      <c r="AD9" s="18"/>
      <c r="AE9" s="18"/>
      <c r="AF9" s="24"/>
      <c r="AG9" s="65"/>
      <c r="AH9" s="65"/>
      <c r="AI9" s="65"/>
      <c r="AJ9" s="65"/>
      <c r="AK9" s="24"/>
      <c r="AL9" s="25"/>
      <c r="AM9" s="25"/>
      <c r="AN9" s="25"/>
      <c r="AO9" s="26"/>
      <c r="AP9" s="27"/>
      <c r="AQ9" s="25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225" customFormat="1" ht="15" customHeight="1" x14ac:dyDescent="0.25">
      <c r="A10" s="224"/>
      <c r="B10" s="25">
        <v>1975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33"/>
      <c r="O10" s="31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18"/>
      <c r="AC10" s="18"/>
      <c r="AD10" s="18"/>
      <c r="AE10" s="18"/>
      <c r="AF10" s="24"/>
      <c r="AG10" s="65"/>
      <c r="AH10" s="65"/>
      <c r="AI10" s="65"/>
      <c r="AJ10" s="65"/>
      <c r="AK10" s="24"/>
      <c r="AL10" s="25"/>
      <c r="AM10" s="65"/>
      <c r="AN10" s="65"/>
      <c r="AO10" s="26"/>
      <c r="AP10" s="27"/>
      <c r="AQ10" s="25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225" customFormat="1" ht="15" customHeight="1" x14ac:dyDescent="0.25">
      <c r="A11" s="224"/>
      <c r="B11" s="25">
        <v>1976</v>
      </c>
      <c r="C11" s="25" t="s">
        <v>41</v>
      </c>
      <c r="D11" s="2" t="s">
        <v>35</v>
      </c>
      <c r="E11" s="25">
        <v>22</v>
      </c>
      <c r="F11" s="25">
        <v>1</v>
      </c>
      <c r="G11" s="25">
        <v>3</v>
      </c>
      <c r="H11" s="25">
        <v>25</v>
      </c>
      <c r="I11" s="25"/>
      <c r="J11" s="25"/>
      <c r="K11" s="25"/>
      <c r="L11" s="25"/>
      <c r="M11" s="25"/>
      <c r="N11" s="25"/>
      <c r="O11" s="31"/>
      <c r="P11" s="18"/>
      <c r="Q11" s="18" t="s">
        <v>68</v>
      </c>
      <c r="R11" s="18"/>
      <c r="S11" s="18"/>
      <c r="T11" s="24"/>
      <c r="U11" s="25"/>
      <c r="V11" s="25"/>
      <c r="W11" s="26"/>
      <c r="X11" s="25"/>
      <c r="Y11" s="25"/>
      <c r="Z11" s="30"/>
      <c r="AA11" s="24"/>
      <c r="AB11" s="18"/>
      <c r="AC11" s="18"/>
      <c r="AD11" s="18"/>
      <c r="AE11" s="18"/>
      <c r="AF11" s="24"/>
      <c r="AG11" s="65"/>
      <c r="AH11" s="65"/>
      <c r="AI11" s="65"/>
      <c r="AJ11" s="65"/>
      <c r="AK11" s="24"/>
      <c r="AL11" s="25"/>
      <c r="AM11" s="25"/>
      <c r="AN11" s="25">
        <v>1</v>
      </c>
      <c r="AO11" s="26"/>
      <c r="AP11" s="27"/>
      <c r="AQ11" s="25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225" customFormat="1" ht="15" customHeight="1" x14ac:dyDescent="0.25">
      <c r="A12" s="224"/>
      <c r="B12" s="25">
        <v>1977</v>
      </c>
      <c r="C12" s="25" t="s">
        <v>34</v>
      </c>
      <c r="D12" s="2" t="s">
        <v>35</v>
      </c>
      <c r="E12" s="25">
        <v>19</v>
      </c>
      <c r="F12" s="25">
        <v>2</v>
      </c>
      <c r="G12" s="25">
        <v>3</v>
      </c>
      <c r="H12" s="25">
        <v>16</v>
      </c>
      <c r="I12" s="25">
        <v>70</v>
      </c>
      <c r="J12" s="25">
        <v>36</v>
      </c>
      <c r="K12" s="25">
        <v>17</v>
      </c>
      <c r="L12" s="25">
        <v>12</v>
      </c>
      <c r="M12" s="25">
        <v>5</v>
      </c>
      <c r="N12" s="30" t="s">
        <v>44</v>
      </c>
      <c r="O12" s="31">
        <v>173.27459618208516</v>
      </c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35"/>
      <c r="AA12" s="24"/>
      <c r="AB12" s="18"/>
      <c r="AC12" s="18"/>
      <c r="AD12" s="18"/>
      <c r="AE12" s="18"/>
      <c r="AF12" s="24"/>
      <c r="AG12" s="65"/>
      <c r="AH12" s="65"/>
      <c r="AI12" s="65"/>
      <c r="AJ12" s="65"/>
      <c r="AK12" s="24"/>
      <c r="AL12" s="25"/>
      <c r="AM12" s="25"/>
      <c r="AN12" s="25"/>
      <c r="AO12" s="26"/>
      <c r="AP12" s="27"/>
      <c r="AQ12" s="25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225" customFormat="1" ht="15" customHeight="1" x14ac:dyDescent="0.25">
      <c r="A13" s="224"/>
      <c r="B13" s="25">
        <v>1978</v>
      </c>
      <c r="C13" s="25" t="s">
        <v>36</v>
      </c>
      <c r="D13" s="2" t="s">
        <v>35</v>
      </c>
      <c r="E13" s="25">
        <v>22</v>
      </c>
      <c r="F13" s="25">
        <v>0</v>
      </c>
      <c r="G13" s="25">
        <v>8</v>
      </c>
      <c r="H13" s="25">
        <v>16</v>
      </c>
      <c r="I13" s="25">
        <v>69</v>
      </c>
      <c r="J13" s="25">
        <v>33</v>
      </c>
      <c r="K13" s="25">
        <v>13</v>
      </c>
      <c r="L13" s="25">
        <v>15</v>
      </c>
      <c r="M13" s="25">
        <v>8</v>
      </c>
      <c r="N13" s="30" t="s">
        <v>44</v>
      </c>
      <c r="O13" s="31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35"/>
      <c r="AA13" s="24"/>
      <c r="AB13" s="18"/>
      <c r="AC13" s="18"/>
      <c r="AD13" s="18"/>
      <c r="AE13" s="18"/>
      <c r="AF13" s="24"/>
      <c r="AG13" s="65"/>
      <c r="AH13" s="65"/>
      <c r="AI13" s="65"/>
      <c r="AJ13" s="65"/>
      <c r="AK13" s="24"/>
      <c r="AL13" s="25"/>
      <c r="AM13" s="25"/>
      <c r="AN13" s="25"/>
      <c r="AO13" s="26"/>
      <c r="AP13" s="27"/>
      <c r="AQ13" s="25">
        <v>1</v>
      </c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225" customFormat="1" ht="15" customHeight="1" x14ac:dyDescent="0.25">
      <c r="A14" s="224"/>
      <c r="B14" s="25">
        <v>1979</v>
      </c>
      <c r="C14" s="25" t="s">
        <v>37</v>
      </c>
      <c r="D14" s="32" t="s">
        <v>35</v>
      </c>
      <c r="E14" s="25">
        <v>20</v>
      </c>
      <c r="F14" s="25">
        <v>3</v>
      </c>
      <c r="G14" s="25">
        <v>21</v>
      </c>
      <c r="H14" s="25">
        <v>17</v>
      </c>
      <c r="I14" s="25">
        <v>98</v>
      </c>
      <c r="J14" s="25">
        <v>28</v>
      </c>
      <c r="K14" s="25">
        <v>25</v>
      </c>
      <c r="L14" s="25">
        <v>21</v>
      </c>
      <c r="M14" s="25">
        <v>24</v>
      </c>
      <c r="N14" s="30" t="s">
        <v>44</v>
      </c>
      <c r="O14" s="31"/>
      <c r="P14" s="18" t="s">
        <v>217</v>
      </c>
      <c r="Q14" s="18"/>
      <c r="R14" s="18" t="s">
        <v>218</v>
      </c>
      <c r="S14" s="18"/>
      <c r="T14" s="24"/>
      <c r="U14" s="25">
        <v>7</v>
      </c>
      <c r="V14" s="25">
        <v>0</v>
      </c>
      <c r="W14" s="26">
        <v>1</v>
      </c>
      <c r="X14" s="25">
        <v>8</v>
      </c>
      <c r="Y14" s="25">
        <v>12</v>
      </c>
      <c r="Z14" s="30" t="s">
        <v>44</v>
      </c>
      <c r="AA14" s="24"/>
      <c r="AB14" s="18"/>
      <c r="AC14" s="18" t="s">
        <v>34</v>
      </c>
      <c r="AD14" s="18"/>
      <c r="AE14" s="18"/>
      <c r="AF14" s="24"/>
      <c r="AG14" s="65" t="s">
        <v>206</v>
      </c>
      <c r="AH14" s="65"/>
      <c r="AI14" s="65"/>
      <c r="AJ14" s="65"/>
      <c r="AK14" s="24"/>
      <c r="AL14" s="25"/>
      <c r="AM14" s="25"/>
      <c r="AN14" s="25"/>
      <c r="AO14" s="26">
        <v>1</v>
      </c>
      <c r="AP14" s="27"/>
      <c r="AQ14" s="25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225" customFormat="1" ht="15" customHeight="1" x14ac:dyDescent="0.25">
      <c r="A15" s="224"/>
      <c r="B15" s="25">
        <v>1980</v>
      </c>
      <c r="C15" s="25" t="s">
        <v>37</v>
      </c>
      <c r="D15" s="32" t="s">
        <v>35</v>
      </c>
      <c r="E15" s="25">
        <v>21</v>
      </c>
      <c r="F15" s="25">
        <v>6</v>
      </c>
      <c r="G15" s="25">
        <v>39</v>
      </c>
      <c r="H15" s="25">
        <v>30</v>
      </c>
      <c r="I15" s="25">
        <v>123</v>
      </c>
      <c r="J15" s="25">
        <v>23</v>
      </c>
      <c r="K15" s="25">
        <v>25</v>
      </c>
      <c r="L15" s="25">
        <v>30</v>
      </c>
      <c r="M15" s="25">
        <v>45</v>
      </c>
      <c r="N15" s="33">
        <v>0.69099999999999995</v>
      </c>
      <c r="O15" s="31"/>
      <c r="P15" s="25" t="s">
        <v>38</v>
      </c>
      <c r="Q15" s="18" t="s">
        <v>74</v>
      </c>
      <c r="R15" s="25" t="s">
        <v>37</v>
      </c>
      <c r="S15" s="18" t="s">
        <v>219</v>
      </c>
      <c r="T15" s="24"/>
      <c r="U15" s="25">
        <v>6</v>
      </c>
      <c r="V15" s="25">
        <v>0</v>
      </c>
      <c r="W15" s="26">
        <v>11</v>
      </c>
      <c r="X15" s="25">
        <v>3</v>
      </c>
      <c r="Y15" s="25">
        <v>28</v>
      </c>
      <c r="Z15" s="35">
        <v>0.48299999999999998</v>
      </c>
      <c r="AA15" s="24"/>
      <c r="AB15" s="25" t="s">
        <v>37</v>
      </c>
      <c r="AC15" s="18"/>
      <c r="AD15" s="25" t="s">
        <v>38</v>
      </c>
      <c r="AE15" s="18"/>
      <c r="AF15" s="24"/>
      <c r="AG15" s="65" t="s">
        <v>206</v>
      </c>
      <c r="AH15" s="65"/>
      <c r="AI15" s="65"/>
      <c r="AJ15" s="65"/>
      <c r="AK15" s="24"/>
      <c r="AL15" s="25">
        <v>1</v>
      </c>
      <c r="AM15" s="25">
        <v>1</v>
      </c>
      <c r="AN15" s="25"/>
      <c r="AO15" s="26">
        <v>1</v>
      </c>
      <c r="AP15" s="27"/>
      <c r="AQ15" s="25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225" customFormat="1" ht="15" customHeight="1" x14ac:dyDescent="0.25">
      <c r="A16" s="224"/>
      <c r="B16" s="25">
        <v>1981</v>
      </c>
      <c r="C16" s="25" t="s">
        <v>37</v>
      </c>
      <c r="D16" s="32" t="s">
        <v>35</v>
      </c>
      <c r="E16" s="25">
        <v>22</v>
      </c>
      <c r="F16" s="25">
        <v>4</v>
      </c>
      <c r="G16" s="26">
        <v>30</v>
      </c>
      <c r="H16" s="25">
        <v>26</v>
      </c>
      <c r="I16" s="25">
        <v>103</v>
      </c>
      <c r="J16" s="25">
        <v>21</v>
      </c>
      <c r="K16" s="26">
        <v>24</v>
      </c>
      <c r="L16" s="26">
        <v>24</v>
      </c>
      <c r="M16" s="27">
        <v>34</v>
      </c>
      <c r="N16" s="33">
        <v>0.58857142857142852</v>
      </c>
      <c r="O16" s="31"/>
      <c r="P16" s="18" t="s">
        <v>34</v>
      </c>
      <c r="Q16" s="18" t="s">
        <v>217</v>
      </c>
      <c r="R16" s="18" t="s">
        <v>111</v>
      </c>
      <c r="S16" s="18"/>
      <c r="T16" s="24"/>
      <c r="U16" s="25">
        <v>6</v>
      </c>
      <c r="V16" s="25">
        <v>0</v>
      </c>
      <c r="W16" s="26">
        <v>3</v>
      </c>
      <c r="X16" s="25">
        <v>1</v>
      </c>
      <c r="Y16" s="25">
        <v>27</v>
      </c>
      <c r="Z16" s="35">
        <v>0.47399999999999998</v>
      </c>
      <c r="AA16" s="24"/>
      <c r="AB16" s="18"/>
      <c r="AC16" s="18"/>
      <c r="AD16" s="18"/>
      <c r="AE16" s="18" t="s">
        <v>68</v>
      </c>
      <c r="AF16" s="24"/>
      <c r="AG16" s="65" t="s">
        <v>206</v>
      </c>
      <c r="AH16" s="65"/>
      <c r="AI16" s="65"/>
      <c r="AJ16" s="65"/>
      <c r="AK16" s="24"/>
      <c r="AL16" s="25">
        <v>1</v>
      </c>
      <c r="AM16" s="25">
        <v>1</v>
      </c>
      <c r="AN16" s="25"/>
      <c r="AO16" s="26">
        <v>1</v>
      </c>
      <c r="AP16" s="27"/>
      <c r="AQ16" s="25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225" customFormat="1" ht="15" customHeight="1" x14ac:dyDescent="0.25">
      <c r="A17" s="224"/>
      <c r="B17" s="25">
        <v>1982</v>
      </c>
      <c r="C17" s="25" t="s">
        <v>36</v>
      </c>
      <c r="D17" s="32" t="s">
        <v>35</v>
      </c>
      <c r="E17" s="25">
        <v>21</v>
      </c>
      <c r="F17" s="25">
        <v>2</v>
      </c>
      <c r="G17" s="26">
        <v>32</v>
      </c>
      <c r="H17" s="25">
        <v>11</v>
      </c>
      <c r="I17" s="25">
        <v>98</v>
      </c>
      <c r="J17" s="25">
        <v>20</v>
      </c>
      <c r="K17" s="26">
        <v>23</v>
      </c>
      <c r="L17" s="26">
        <v>21</v>
      </c>
      <c r="M17" s="27">
        <v>34</v>
      </c>
      <c r="N17" s="33">
        <v>0.550561797752809</v>
      </c>
      <c r="O17" s="31">
        <v>197</v>
      </c>
      <c r="P17" s="25" t="s">
        <v>36</v>
      </c>
      <c r="Q17" s="18"/>
      <c r="R17" s="18" t="s">
        <v>69</v>
      </c>
      <c r="S17" s="18"/>
      <c r="T17" s="24"/>
      <c r="U17" s="25">
        <v>6</v>
      </c>
      <c r="V17" s="25">
        <v>0</v>
      </c>
      <c r="W17" s="26">
        <v>4</v>
      </c>
      <c r="X17" s="25">
        <v>1</v>
      </c>
      <c r="Y17" s="25">
        <v>19</v>
      </c>
      <c r="Z17" s="35">
        <v>0.36499999999999999</v>
      </c>
      <c r="AA17" s="24"/>
      <c r="AB17" s="18"/>
      <c r="AC17" s="18"/>
      <c r="AD17" s="18"/>
      <c r="AE17" s="18"/>
      <c r="AF17" s="24"/>
      <c r="AG17" s="65" t="s">
        <v>207</v>
      </c>
      <c r="AH17" s="65"/>
      <c r="AI17" s="65"/>
      <c r="AJ17" s="65"/>
      <c r="AK17" s="24"/>
      <c r="AL17" s="25">
        <v>1</v>
      </c>
      <c r="AM17" s="25">
        <v>1</v>
      </c>
      <c r="AN17" s="25"/>
      <c r="AO17" s="26"/>
      <c r="AP17" s="27"/>
      <c r="AQ17" s="25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225" customFormat="1" ht="15" customHeight="1" x14ac:dyDescent="0.25">
      <c r="A18" s="224"/>
      <c r="B18" s="25">
        <v>1983</v>
      </c>
      <c r="C18" s="25" t="s">
        <v>38</v>
      </c>
      <c r="D18" s="32" t="s">
        <v>35</v>
      </c>
      <c r="E18" s="25">
        <v>22</v>
      </c>
      <c r="F18" s="25">
        <v>0</v>
      </c>
      <c r="G18" s="26">
        <v>31</v>
      </c>
      <c r="H18" s="25">
        <v>18</v>
      </c>
      <c r="I18" s="25">
        <v>107</v>
      </c>
      <c r="J18" s="25">
        <v>28</v>
      </c>
      <c r="K18" s="26">
        <v>22</v>
      </c>
      <c r="L18" s="26">
        <v>26</v>
      </c>
      <c r="M18" s="27">
        <v>31</v>
      </c>
      <c r="N18" s="35">
        <v>0.56599999999999995</v>
      </c>
      <c r="O18" s="31">
        <v>180</v>
      </c>
      <c r="P18" s="18" t="s">
        <v>41</v>
      </c>
      <c r="Q18" s="18"/>
      <c r="R18" s="18" t="s">
        <v>178</v>
      </c>
      <c r="S18" s="18" t="s">
        <v>220</v>
      </c>
      <c r="T18" s="24"/>
      <c r="U18" s="25">
        <v>6</v>
      </c>
      <c r="V18" s="25">
        <v>0</v>
      </c>
      <c r="W18" s="26">
        <v>10</v>
      </c>
      <c r="X18" s="25">
        <v>3</v>
      </c>
      <c r="Y18" s="25">
        <v>33</v>
      </c>
      <c r="Z18" s="35">
        <v>0.58899999999999997</v>
      </c>
      <c r="AA18" s="24"/>
      <c r="AB18" s="25" t="s">
        <v>38</v>
      </c>
      <c r="AC18" s="18"/>
      <c r="AD18" s="25" t="s">
        <v>36</v>
      </c>
      <c r="AE18" s="18" t="s">
        <v>41</v>
      </c>
      <c r="AF18" s="24"/>
      <c r="AG18" s="65" t="s">
        <v>208</v>
      </c>
      <c r="AH18" s="65"/>
      <c r="AI18" s="65"/>
      <c r="AJ18" s="65"/>
      <c r="AK18" s="24"/>
      <c r="AL18" s="25">
        <v>1</v>
      </c>
      <c r="AM18" s="25">
        <v>1</v>
      </c>
      <c r="AN18" s="25"/>
      <c r="AO18" s="26"/>
      <c r="AP18" s="27">
        <v>1</v>
      </c>
      <c r="AQ18" s="25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225" customFormat="1" ht="15" customHeight="1" x14ac:dyDescent="0.25">
      <c r="A19" s="224"/>
      <c r="B19" s="25">
        <v>1984</v>
      </c>
      <c r="C19" s="25" t="s">
        <v>39</v>
      </c>
      <c r="D19" s="32" t="s">
        <v>35</v>
      </c>
      <c r="E19" s="25">
        <v>22</v>
      </c>
      <c r="F19" s="25">
        <v>1</v>
      </c>
      <c r="G19" s="26">
        <v>26</v>
      </c>
      <c r="H19" s="25">
        <v>15</v>
      </c>
      <c r="I19" s="25">
        <v>96</v>
      </c>
      <c r="J19" s="25">
        <v>19</v>
      </c>
      <c r="K19" s="26">
        <v>17</v>
      </c>
      <c r="L19" s="26">
        <v>33</v>
      </c>
      <c r="M19" s="27">
        <v>27</v>
      </c>
      <c r="N19" s="35">
        <v>0.495</v>
      </c>
      <c r="O19" s="31">
        <v>176.0154738878143</v>
      </c>
      <c r="P19" s="18" t="s">
        <v>74</v>
      </c>
      <c r="Q19" s="18"/>
      <c r="R19" s="18" t="s">
        <v>221</v>
      </c>
      <c r="S19" s="18"/>
      <c r="T19" s="24"/>
      <c r="U19" s="25"/>
      <c r="V19" s="25"/>
      <c r="W19" s="26"/>
      <c r="X19" s="25"/>
      <c r="Y19" s="25"/>
      <c r="Z19" s="25"/>
      <c r="AA19" s="24"/>
      <c r="AB19" s="18"/>
      <c r="AC19" s="18"/>
      <c r="AD19" s="18"/>
      <c r="AE19" s="18"/>
      <c r="AF19" s="24"/>
      <c r="AG19" s="65"/>
      <c r="AH19" s="65"/>
      <c r="AI19" s="65"/>
      <c r="AJ19" s="65"/>
      <c r="AK19" s="24"/>
      <c r="AL19" s="25"/>
      <c r="AM19" s="25"/>
      <c r="AN19" s="25"/>
      <c r="AO19" s="26"/>
      <c r="AP19" s="27"/>
      <c r="AQ19" s="25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225" customFormat="1" ht="15" customHeight="1" x14ac:dyDescent="0.25">
      <c r="A20" s="224"/>
      <c r="B20" s="25">
        <v>1985</v>
      </c>
      <c r="C20" s="25"/>
      <c r="D20" s="2"/>
      <c r="E20" s="25"/>
      <c r="F20" s="25"/>
      <c r="G20" s="26"/>
      <c r="H20" s="25"/>
      <c r="I20" s="25"/>
      <c r="J20" s="25"/>
      <c r="K20" s="26"/>
      <c r="L20" s="26"/>
      <c r="M20" s="27"/>
      <c r="N20" s="33"/>
      <c r="O20" s="31">
        <v>43.977055449330784</v>
      </c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5"/>
      <c r="AA20" s="24"/>
      <c r="AB20" s="18"/>
      <c r="AC20" s="18"/>
      <c r="AD20" s="18"/>
      <c r="AE20" s="18"/>
      <c r="AF20" s="24"/>
      <c r="AG20" s="65"/>
      <c r="AH20" s="65"/>
      <c r="AI20" s="65"/>
      <c r="AJ20" s="65"/>
      <c r="AK20" s="24"/>
      <c r="AL20" s="25"/>
      <c r="AM20" s="65"/>
      <c r="AN20" s="25"/>
      <c r="AO20" s="26"/>
      <c r="AP20" s="27"/>
      <c r="AQ20" s="25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225" customFormat="1" ht="15" customHeight="1" x14ac:dyDescent="0.25">
      <c r="A21" s="224"/>
      <c r="B21" s="25">
        <v>1986</v>
      </c>
      <c r="C21" s="25" t="s">
        <v>74</v>
      </c>
      <c r="D21" s="32" t="s">
        <v>35</v>
      </c>
      <c r="E21" s="25">
        <v>22</v>
      </c>
      <c r="F21" s="25">
        <v>2</v>
      </c>
      <c r="G21" s="25">
        <v>25</v>
      </c>
      <c r="H21" s="25">
        <v>16</v>
      </c>
      <c r="I21" s="25">
        <v>103</v>
      </c>
      <c r="J21" s="25">
        <v>9</v>
      </c>
      <c r="K21" s="25">
        <v>27</v>
      </c>
      <c r="L21" s="25">
        <v>40</v>
      </c>
      <c r="M21" s="25">
        <v>27</v>
      </c>
      <c r="N21" s="35">
        <v>0.56000000000000005</v>
      </c>
      <c r="O21" s="31">
        <v>141.84397163120568</v>
      </c>
      <c r="P21" s="18" t="s">
        <v>68</v>
      </c>
      <c r="Q21" s="18"/>
      <c r="R21" s="18" t="s">
        <v>222</v>
      </c>
      <c r="S21" s="18"/>
      <c r="T21" s="24"/>
      <c r="U21" s="25"/>
      <c r="V21" s="25"/>
      <c r="W21" s="26"/>
      <c r="X21" s="25"/>
      <c r="Y21" s="25"/>
      <c r="Z21" s="25"/>
      <c r="AA21" s="24"/>
      <c r="AB21" s="18"/>
      <c r="AC21" s="18"/>
      <c r="AD21" s="18"/>
      <c r="AE21" s="18"/>
      <c r="AF21" s="24"/>
      <c r="AG21" s="65"/>
      <c r="AH21" s="65"/>
      <c r="AI21" s="65"/>
      <c r="AJ21" s="65"/>
      <c r="AK21" s="24"/>
      <c r="AL21" s="25"/>
      <c r="AM21" s="25"/>
      <c r="AN21" s="26"/>
      <c r="AO21" s="26"/>
      <c r="AP21" s="27"/>
      <c r="AQ21" s="25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225" customFormat="1" ht="15" customHeight="1" x14ac:dyDescent="0.2">
      <c r="A22" s="226"/>
      <c r="B22" s="16" t="s">
        <v>7</v>
      </c>
      <c r="C22" s="17"/>
      <c r="D22" s="15"/>
      <c r="E22" s="18">
        <v>262</v>
      </c>
      <c r="F22" s="18">
        <v>24</v>
      </c>
      <c r="G22" s="18">
        <v>237</v>
      </c>
      <c r="H22" s="18">
        <v>215</v>
      </c>
      <c r="I22" s="18">
        <v>867</v>
      </c>
      <c r="J22" s="18">
        <v>217</v>
      </c>
      <c r="K22" s="18">
        <v>193</v>
      </c>
      <c r="L22" s="18">
        <v>222</v>
      </c>
      <c r="M22" s="18">
        <v>235</v>
      </c>
      <c r="N22" s="36">
        <v>0.57472478992040821</v>
      </c>
      <c r="O22" s="24">
        <v>912.11109715043597</v>
      </c>
      <c r="P22" s="91" t="s">
        <v>121</v>
      </c>
      <c r="Q22" s="91" t="s">
        <v>101</v>
      </c>
      <c r="R22" s="91" t="s">
        <v>122</v>
      </c>
      <c r="S22" s="91" t="s">
        <v>101</v>
      </c>
      <c r="T22" s="24"/>
      <c r="U22" s="18">
        <v>31</v>
      </c>
      <c r="V22" s="18">
        <v>0</v>
      </c>
      <c r="W22" s="18">
        <v>29</v>
      </c>
      <c r="X22" s="18">
        <v>16</v>
      </c>
      <c r="Y22" s="18">
        <v>119</v>
      </c>
      <c r="Z22" s="36">
        <v>0.48</v>
      </c>
      <c r="AA22" s="24"/>
      <c r="AB22" s="91" t="s">
        <v>123</v>
      </c>
      <c r="AC22" s="91" t="s">
        <v>101</v>
      </c>
      <c r="AD22" s="91" t="s">
        <v>121</v>
      </c>
      <c r="AE22" s="91" t="s">
        <v>101</v>
      </c>
      <c r="AF22" s="24"/>
      <c r="AG22" s="91" t="s">
        <v>209</v>
      </c>
      <c r="AH22" s="91" t="s">
        <v>209</v>
      </c>
      <c r="AI22" s="91" t="s">
        <v>209</v>
      </c>
      <c r="AJ22" s="91" t="s">
        <v>209</v>
      </c>
      <c r="AK22" s="24"/>
      <c r="AL22" s="18">
        <v>4</v>
      </c>
      <c r="AM22" s="18">
        <v>4</v>
      </c>
      <c r="AN22" s="18">
        <v>1</v>
      </c>
      <c r="AO22" s="18">
        <v>4</v>
      </c>
      <c r="AP22" s="18">
        <v>1</v>
      </c>
      <c r="AQ22" s="18">
        <v>3</v>
      </c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225" customFormat="1" ht="15" customHeight="1" x14ac:dyDescent="0.2">
      <c r="A23" s="226"/>
      <c r="B23" s="16" t="s">
        <v>374</v>
      </c>
      <c r="C23" s="17"/>
      <c r="D23" s="15"/>
      <c r="E23" s="17"/>
      <c r="F23" s="14" t="s">
        <v>373</v>
      </c>
      <c r="G23" s="14" t="s">
        <v>375</v>
      </c>
      <c r="H23" s="14"/>
      <c r="I23" s="14"/>
      <c r="J23" s="14"/>
      <c r="K23" s="14"/>
      <c r="L23" s="14"/>
      <c r="M23" s="14"/>
      <c r="N23" s="227"/>
      <c r="O23" s="24"/>
      <c r="P23" s="22"/>
      <c r="Q23" s="20"/>
      <c r="R23" s="228"/>
      <c r="S23" s="229"/>
      <c r="T23" s="24"/>
      <c r="U23" s="17"/>
      <c r="V23" s="14"/>
      <c r="W23" s="14"/>
      <c r="X23" s="14"/>
      <c r="Y23" s="14"/>
      <c r="Z23" s="15"/>
      <c r="AA23" s="24"/>
      <c r="AB23" s="22"/>
      <c r="AC23" s="20"/>
      <c r="AD23" s="228"/>
      <c r="AE23" s="229"/>
      <c r="AF23" s="24"/>
      <c r="AG23" s="230"/>
      <c r="AH23" s="231"/>
      <c r="AI23" s="231"/>
      <c r="AJ23" s="232"/>
      <c r="AK23" s="24"/>
      <c r="AL23" s="17"/>
      <c r="AM23" s="14"/>
      <c r="AN23" s="14"/>
      <c r="AO23" s="14"/>
      <c r="AP23" s="14"/>
      <c r="AQ23" s="1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">
      <c r="A24" s="224"/>
      <c r="B24" s="2" t="s">
        <v>2</v>
      </c>
      <c r="C24" s="27"/>
      <c r="D24" s="37">
        <v>1189.7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24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s="225" customFormat="1" ht="15" customHeight="1" x14ac:dyDescent="0.25">
      <c r="A25" s="22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1"/>
      <c r="P25" s="38"/>
      <c r="Q25" s="40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24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5">
      <c r="A26" s="224"/>
      <c r="B26" s="22" t="s">
        <v>109</v>
      </c>
      <c r="C26" s="41"/>
      <c r="D26" s="41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8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2" t="s">
        <v>29</v>
      </c>
      <c r="Q26" s="12"/>
      <c r="R26" s="12"/>
      <c r="S26" s="12"/>
      <c r="T26" s="43"/>
      <c r="U26" s="43"/>
      <c r="V26" s="43"/>
      <c r="W26" s="43"/>
      <c r="X26" s="43"/>
      <c r="Y26" s="12"/>
      <c r="Z26" s="12"/>
      <c r="AA26" s="43"/>
      <c r="AB26" s="12"/>
      <c r="AC26" s="12"/>
      <c r="AD26" s="12"/>
      <c r="AE26" s="44"/>
      <c r="AF26" s="24"/>
      <c r="AG26" s="42" t="s">
        <v>98</v>
      </c>
      <c r="AH26" s="12"/>
      <c r="AI26" s="43"/>
      <c r="AJ26" s="44"/>
      <c r="AK26" s="24"/>
      <c r="AL26" s="10" t="s">
        <v>99</v>
      </c>
      <c r="AM26" s="12"/>
      <c r="AN26" s="12"/>
      <c r="AO26" s="12"/>
      <c r="AP26" s="12"/>
      <c r="AQ26" s="44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5">
      <c r="A27" s="224"/>
      <c r="B27" s="42" t="s">
        <v>12</v>
      </c>
      <c r="C27" s="12"/>
      <c r="D27" s="44"/>
      <c r="E27" s="25">
        <v>262</v>
      </c>
      <c r="F27" s="25">
        <v>24</v>
      </c>
      <c r="G27" s="25">
        <v>237</v>
      </c>
      <c r="H27" s="25">
        <v>215</v>
      </c>
      <c r="I27" s="25">
        <v>867</v>
      </c>
      <c r="J27" s="38"/>
      <c r="K27" s="45">
        <v>0.99618320610687028</v>
      </c>
      <c r="L27" s="45">
        <v>0.82061068702290074</v>
      </c>
      <c r="M27" s="45">
        <v>4.070422535211268</v>
      </c>
      <c r="N27" s="35">
        <v>0.57499999999999996</v>
      </c>
      <c r="O27" s="31">
        <v>1513.6403334316433</v>
      </c>
      <c r="P27" s="243" t="s">
        <v>9</v>
      </c>
      <c r="Q27" s="255"/>
      <c r="R27" s="256" t="s">
        <v>112</v>
      </c>
      <c r="S27" s="256"/>
      <c r="T27" s="256"/>
      <c r="U27" s="256"/>
      <c r="V27" s="256"/>
      <c r="W27" s="256"/>
      <c r="X27" s="256"/>
      <c r="Y27" s="257" t="s">
        <v>11</v>
      </c>
      <c r="Z27" s="256"/>
      <c r="AA27" s="256"/>
      <c r="AB27" s="258" t="s">
        <v>117</v>
      </c>
      <c r="AC27" s="256"/>
      <c r="AD27" s="256"/>
      <c r="AE27" s="245"/>
      <c r="AF27" s="259"/>
      <c r="AG27" s="243"/>
      <c r="AH27" s="260"/>
      <c r="AI27" s="260"/>
      <c r="AJ27" s="245"/>
      <c r="AK27" s="259"/>
      <c r="AL27" s="243" t="s">
        <v>100</v>
      </c>
      <c r="AM27" s="261">
        <v>1983</v>
      </c>
      <c r="AN27" s="244"/>
      <c r="AO27" s="244"/>
      <c r="AP27" s="244"/>
      <c r="AQ27" s="245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224"/>
      <c r="B28" s="46" t="s">
        <v>14</v>
      </c>
      <c r="C28" s="47"/>
      <c r="D28" s="48"/>
      <c r="E28" s="25">
        <v>31</v>
      </c>
      <c r="F28" s="25">
        <v>0</v>
      </c>
      <c r="G28" s="25">
        <v>29</v>
      </c>
      <c r="H28" s="25">
        <v>16</v>
      </c>
      <c r="I28" s="25">
        <v>119</v>
      </c>
      <c r="J28" s="38"/>
      <c r="K28" s="45">
        <v>0.93548387096774188</v>
      </c>
      <c r="L28" s="45">
        <v>0.5161290322580645</v>
      </c>
      <c r="M28" s="45">
        <v>3.838709677419355</v>
      </c>
      <c r="N28" s="35">
        <v>0.48</v>
      </c>
      <c r="O28" s="31">
        <v>285.15625</v>
      </c>
      <c r="P28" s="262" t="s">
        <v>96</v>
      </c>
      <c r="Q28" s="263"/>
      <c r="R28" s="256" t="s">
        <v>113</v>
      </c>
      <c r="S28" s="256"/>
      <c r="T28" s="256"/>
      <c r="U28" s="256"/>
      <c r="V28" s="256"/>
      <c r="W28" s="256"/>
      <c r="X28" s="256"/>
      <c r="Y28" s="257" t="s">
        <v>115</v>
      </c>
      <c r="Z28" s="256"/>
      <c r="AA28" s="256"/>
      <c r="AB28" s="258" t="s">
        <v>118</v>
      </c>
      <c r="AC28" s="256"/>
      <c r="AD28" s="256"/>
      <c r="AE28" s="264"/>
      <c r="AF28" s="259"/>
      <c r="AG28" s="262"/>
      <c r="AH28" s="256"/>
      <c r="AI28" s="256"/>
      <c r="AJ28" s="264"/>
      <c r="AK28" s="259"/>
      <c r="AL28" s="262"/>
      <c r="AM28" s="257"/>
      <c r="AN28" s="256"/>
      <c r="AO28" s="256"/>
      <c r="AP28" s="256"/>
      <c r="AQ28" s="264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5">
      <c r="A29" s="224"/>
      <c r="B29" s="49" t="s">
        <v>15</v>
      </c>
      <c r="C29" s="50"/>
      <c r="D29" s="51"/>
      <c r="E29" s="34">
        <v>10</v>
      </c>
      <c r="F29" s="34">
        <v>0</v>
      </c>
      <c r="G29" s="34">
        <v>12</v>
      </c>
      <c r="H29" s="34">
        <v>5</v>
      </c>
      <c r="I29" s="34">
        <v>30</v>
      </c>
      <c r="J29" s="38"/>
      <c r="K29" s="52">
        <v>1.2</v>
      </c>
      <c r="L29" s="52">
        <v>0.5</v>
      </c>
      <c r="M29" s="52">
        <v>3</v>
      </c>
      <c r="N29" s="53">
        <v>0.41099999999999998</v>
      </c>
      <c r="O29" s="31">
        <v>33.003300330033007</v>
      </c>
      <c r="P29" s="262" t="s">
        <v>97</v>
      </c>
      <c r="Q29" s="263"/>
      <c r="R29" s="256" t="s">
        <v>112</v>
      </c>
      <c r="S29" s="256"/>
      <c r="T29" s="256"/>
      <c r="U29" s="256"/>
      <c r="V29" s="256"/>
      <c r="W29" s="256"/>
      <c r="X29" s="256"/>
      <c r="Y29" s="257" t="s">
        <v>11</v>
      </c>
      <c r="Z29" s="256"/>
      <c r="AA29" s="256"/>
      <c r="AB29" s="258" t="s">
        <v>117</v>
      </c>
      <c r="AC29" s="256"/>
      <c r="AD29" s="256"/>
      <c r="AE29" s="264"/>
      <c r="AF29" s="259"/>
      <c r="AG29" s="262"/>
      <c r="AH29" s="265"/>
      <c r="AI29" s="265"/>
      <c r="AJ29" s="264"/>
      <c r="AK29" s="259"/>
      <c r="AL29" s="262"/>
      <c r="AM29" s="257"/>
      <c r="AN29" s="256"/>
      <c r="AO29" s="256"/>
      <c r="AP29" s="256"/>
      <c r="AQ29" s="264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">
      <c r="A30" s="224"/>
      <c r="B30" s="54" t="s">
        <v>25</v>
      </c>
      <c r="C30" s="55"/>
      <c r="D30" s="56"/>
      <c r="E30" s="18">
        <v>303</v>
      </c>
      <c r="F30" s="18">
        <v>24</v>
      </c>
      <c r="G30" s="18">
        <v>278</v>
      </c>
      <c r="H30" s="18">
        <v>236</v>
      </c>
      <c r="I30" s="18">
        <v>1016</v>
      </c>
      <c r="J30" s="38"/>
      <c r="K30" s="57">
        <v>0.99669966996699666</v>
      </c>
      <c r="L30" s="57">
        <v>0.77887788778877887</v>
      </c>
      <c r="M30" s="57">
        <v>4</v>
      </c>
      <c r="N30" s="36">
        <v>0.5555751640192228</v>
      </c>
      <c r="O30" s="24">
        <v>1831.7998837616763</v>
      </c>
      <c r="P30" s="266" t="s">
        <v>10</v>
      </c>
      <c r="Q30" s="267"/>
      <c r="R30" s="268" t="s">
        <v>114</v>
      </c>
      <c r="S30" s="268"/>
      <c r="T30" s="268"/>
      <c r="U30" s="268"/>
      <c r="V30" s="268"/>
      <c r="W30" s="268"/>
      <c r="X30" s="268"/>
      <c r="Y30" s="269" t="s">
        <v>116</v>
      </c>
      <c r="Z30" s="268"/>
      <c r="AA30" s="268"/>
      <c r="AB30" s="77" t="s">
        <v>119</v>
      </c>
      <c r="AC30" s="268"/>
      <c r="AD30" s="268"/>
      <c r="AE30" s="270"/>
      <c r="AF30" s="259"/>
      <c r="AG30" s="73"/>
      <c r="AH30" s="204"/>
      <c r="AI30" s="204"/>
      <c r="AJ30" s="270"/>
      <c r="AK30" s="259"/>
      <c r="AL30" s="266"/>
      <c r="AM30" s="269"/>
      <c r="AN30" s="268"/>
      <c r="AO30" s="268"/>
      <c r="AP30" s="268"/>
      <c r="AQ30" s="270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3.5" customHeight="1" x14ac:dyDescent="0.25">
      <c r="A31" s="22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0"/>
      <c r="R31" s="38"/>
      <c r="S31" s="38"/>
      <c r="T31" s="24"/>
      <c r="U31" s="24"/>
      <c r="V31" s="58"/>
      <c r="W31" s="38"/>
      <c r="X31" s="38"/>
      <c r="Y31" s="38"/>
      <c r="Z31" s="38"/>
      <c r="AA31" s="24"/>
      <c r="AB31" s="38"/>
      <c r="AC31" s="38"/>
      <c r="AD31" s="38"/>
      <c r="AE31" s="38"/>
      <c r="AF31" s="24"/>
      <c r="AG31" s="24"/>
      <c r="AH31" s="58"/>
      <c r="AI31" s="38"/>
      <c r="AJ31" s="38"/>
      <c r="AK31" s="24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4.25" customHeight="1" x14ac:dyDescent="0.25">
      <c r="A32" s="224"/>
      <c r="B32" s="42" t="s">
        <v>120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1"/>
      <c r="U32" s="11"/>
      <c r="V32" s="178"/>
      <c r="W32" s="12"/>
      <c r="X32" s="12"/>
      <c r="Y32" s="12"/>
      <c r="Z32" s="12"/>
      <c r="AA32" s="11"/>
      <c r="AB32" s="12"/>
      <c r="AC32" s="12"/>
      <c r="AD32" s="12"/>
      <c r="AE32" s="12"/>
      <c r="AF32" s="11"/>
      <c r="AG32" s="11"/>
      <c r="AH32" s="178"/>
      <c r="AI32" s="12"/>
      <c r="AJ32" s="12"/>
      <c r="AK32" s="11"/>
      <c r="AL32" s="12"/>
      <c r="AM32" s="12"/>
      <c r="AN32" s="12"/>
      <c r="AO32" s="12"/>
      <c r="AP32" s="12"/>
      <c r="AQ32" s="44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22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0"/>
      <c r="R33" s="38"/>
      <c r="S33" s="38"/>
      <c r="T33" s="24"/>
      <c r="U33" s="24"/>
      <c r="V33" s="58"/>
      <c r="W33" s="38"/>
      <c r="X33" s="38"/>
      <c r="Y33" s="38"/>
      <c r="Z33" s="38"/>
      <c r="AA33" s="24"/>
      <c r="AB33" s="38"/>
      <c r="AC33" s="38"/>
      <c r="AD33" s="38"/>
      <c r="AE33" s="38"/>
      <c r="AF33" s="24"/>
      <c r="AG33" s="24"/>
      <c r="AH33" s="38"/>
      <c r="AI33" s="38"/>
      <c r="AJ33" s="38"/>
      <c r="AK33" s="24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5">
      <c r="A34" s="224"/>
      <c r="B34" s="38" t="s">
        <v>42</v>
      </c>
      <c r="C34" s="38"/>
      <c r="D34" s="38" t="s">
        <v>110</v>
      </c>
      <c r="E34" s="38"/>
      <c r="F34" s="38"/>
      <c r="G34" s="38"/>
      <c r="H34" s="38"/>
      <c r="I34" s="38"/>
      <c r="J34" s="38"/>
      <c r="K34" s="38"/>
      <c r="L34" s="38"/>
      <c r="M34" s="38"/>
      <c r="N34" s="38" t="s">
        <v>43</v>
      </c>
      <c r="O34" s="24"/>
      <c r="P34" s="38"/>
      <c r="Q34" s="40"/>
      <c r="R34" s="38"/>
      <c r="S34" s="38"/>
      <c r="T34" s="24"/>
      <c r="U34" s="24"/>
      <c r="V34" s="58"/>
      <c r="W34" s="38"/>
      <c r="X34" s="38"/>
      <c r="Y34" s="38"/>
      <c r="Z34" s="38"/>
      <c r="AA34" s="24"/>
      <c r="AB34" s="38"/>
      <c r="AC34" s="38"/>
      <c r="AD34" s="38"/>
      <c r="AE34" s="3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ht="15" customHeight="1" x14ac:dyDescent="0.25">
      <c r="A35" s="22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0"/>
      <c r="R35" s="38"/>
      <c r="S35" s="38"/>
      <c r="T35" s="24"/>
      <c r="U35" s="24"/>
      <c r="V35" s="58"/>
      <c r="W35" s="38"/>
      <c r="X35" s="38"/>
      <c r="Y35" s="38"/>
      <c r="Z35" s="38"/>
      <c r="AA35" s="24"/>
      <c r="AB35" s="38"/>
      <c r="AC35" s="38"/>
      <c r="AD35" s="38"/>
      <c r="AE35" s="3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ht="15" customHeight="1" x14ac:dyDescent="0.2">
      <c r="A36" s="224"/>
      <c r="B36" s="271" t="s">
        <v>236</v>
      </c>
      <c r="C36" s="124"/>
      <c r="D36" s="124"/>
      <c r="E36" s="124"/>
      <c r="F36" s="124" t="s">
        <v>237</v>
      </c>
      <c r="G36" s="124" t="s">
        <v>3</v>
      </c>
      <c r="H36" s="124" t="s">
        <v>5</v>
      </c>
      <c r="I36" s="124" t="s">
        <v>6</v>
      </c>
      <c r="J36" s="124" t="s">
        <v>238</v>
      </c>
      <c r="K36" s="272" t="s">
        <v>16</v>
      </c>
      <c r="L36" s="38"/>
      <c r="M36" s="273" t="s">
        <v>239</v>
      </c>
      <c r="N36" s="125"/>
      <c r="O36" s="125"/>
      <c r="P36" s="124" t="s">
        <v>3</v>
      </c>
      <c r="Q36" s="124" t="s">
        <v>5</v>
      </c>
      <c r="R36" s="124" t="s">
        <v>6</v>
      </c>
      <c r="S36" s="124" t="s">
        <v>238</v>
      </c>
      <c r="T36" s="125"/>
      <c r="U36" s="272" t="s">
        <v>16</v>
      </c>
      <c r="V36" s="38"/>
      <c r="W36" s="273" t="s">
        <v>272</v>
      </c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274"/>
      <c r="AI36" s="299" t="s">
        <v>348</v>
      </c>
      <c r="AJ36" s="127"/>
      <c r="AK36" s="127"/>
      <c r="AL36" s="300" t="s">
        <v>3</v>
      </c>
      <c r="AM36" s="300" t="s">
        <v>5</v>
      </c>
      <c r="AN36" s="300" t="s">
        <v>6</v>
      </c>
      <c r="AO36" s="125"/>
      <c r="AP36" s="124" t="s">
        <v>360</v>
      </c>
      <c r="AQ36" s="128"/>
      <c r="AR36" s="24"/>
      <c r="AS36" s="24"/>
    </row>
    <row r="37" spans="1:55" ht="15" customHeight="1" x14ac:dyDescent="0.2">
      <c r="A37" s="224"/>
      <c r="B37" s="275">
        <v>1970</v>
      </c>
      <c r="C37" s="276" t="s">
        <v>41</v>
      </c>
      <c r="D37" s="256" t="s">
        <v>108</v>
      </c>
      <c r="E37" s="276"/>
      <c r="F37" s="276">
        <v>18</v>
      </c>
      <c r="G37" s="276">
        <v>2</v>
      </c>
      <c r="H37" s="277">
        <f t="shared" ref="H37:H50" si="0">PRODUCT((F5+G5)/E5)</f>
        <v>0</v>
      </c>
      <c r="I37" s="277">
        <f t="shared" ref="I37:I50" si="1">PRODUCT(H5/E5)</f>
        <v>0.5</v>
      </c>
      <c r="J37" s="277">
        <f t="shared" ref="J37:J50" si="2">PRODUCT(F5+G5+H5)/E5</f>
        <v>0.5</v>
      </c>
      <c r="K37" s="278">
        <f t="shared" ref="K37:K50" si="3">PRODUCT(I5/E5)</f>
        <v>0</v>
      </c>
      <c r="L37" s="40"/>
      <c r="M37" s="279" t="s">
        <v>265</v>
      </c>
      <c r="N37" s="276"/>
      <c r="O37" s="276"/>
      <c r="P37" s="259" t="s">
        <v>331</v>
      </c>
      <c r="Q37" s="276"/>
      <c r="R37" s="259" t="s">
        <v>300</v>
      </c>
      <c r="S37" s="259" t="s">
        <v>316</v>
      </c>
      <c r="T37" s="280"/>
      <c r="U37" s="258"/>
      <c r="V37" s="40"/>
      <c r="W37" s="279" t="s">
        <v>274</v>
      </c>
      <c r="X37" s="265"/>
      <c r="Y37" s="256"/>
      <c r="Z37" s="256"/>
      <c r="AA37" s="256"/>
      <c r="AB37" s="256"/>
      <c r="AC37" s="256"/>
      <c r="AD37" s="256"/>
      <c r="AE37" s="256"/>
      <c r="AF37" s="256"/>
      <c r="AG37" s="257"/>
      <c r="AH37" s="281"/>
      <c r="AI37" s="262" t="s">
        <v>349</v>
      </c>
      <c r="AJ37" s="256"/>
      <c r="AK37" s="256"/>
      <c r="AL37" s="257">
        <v>213</v>
      </c>
      <c r="AM37" s="257">
        <v>239</v>
      </c>
      <c r="AN37" s="257">
        <v>190</v>
      </c>
      <c r="AO37" s="256"/>
      <c r="AP37" s="305">
        <f>PRODUCT(AL37/AL43)</f>
        <v>0.81297709923664119</v>
      </c>
      <c r="AQ37" s="264"/>
      <c r="AR37" s="24"/>
      <c r="AS37" s="24"/>
    </row>
    <row r="38" spans="1:55" ht="15" customHeight="1" x14ac:dyDescent="0.2">
      <c r="A38" s="224"/>
      <c r="B38" s="275">
        <v>1971</v>
      </c>
      <c r="C38" s="276" t="s">
        <v>36</v>
      </c>
      <c r="D38" s="256" t="s">
        <v>108</v>
      </c>
      <c r="E38" s="276"/>
      <c r="F38" s="276">
        <v>19</v>
      </c>
      <c r="G38" s="276">
        <v>5</v>
      </c>
      <c r="H38" s="277">
        <f t="shared" si="0"/>
        <v>0</v>
      </c>
      <c r="I38" s="277">
        <f t="shared" si="1"/>
        <v>0</v>
      </c>
      <c r="J38" s="277">
        <f t="shared" si="2"/>
        <v>0</v>
      </c>
      <c r="K38" s="278">
        <f t="shared" si="3"/>
        <v>0</v>
      </c>
      <c r="L38" s="40"/>
      <c r="M38" s="279" t="s">
        <v>240</v>
      </c>
      <c r="N38" s="276"/>
      <c r="O38" s="276"/>
      <c r="P38" s="259" t="s">
        <v>332</v>
      </c>
      <c r="Q38" s="276"/>
      <c r="R38" s="259" t="s">
        <v>301</v>
      </c>
      <c r="S38" s="259" t="s">
        <v>317</v>
      </c>
      <c r="T38" s="280"/>
      <c r="U38" s="258"/>
      <c r="V38" s="40"/>
      <c r="W38" s="282" t="s">
        <v>275</v>
      </c>
      <c r="X38" s="265"/>
      <c r="Y38" s="265" t="s">
        <v>281</v>
      </c>
      <c r="Z38" s="290"/>
      <c r="AA38" s="290"/>
      <c r="AB38" s="290"/>
      <c r="AC38" s="290"/>
      <c r="AD38" s="290"/>
      <c r="AE38" s="290"/>
      <c r="AF38" s="290"/>
      <c r="AG38" s="290" t="s">
        <v>282</v>
      </c>
      <c r="AH38" s="264"/>
      <c r="AI38" s="262" t="s">
        <v>350</v>
      </c>
      <c r="AJ38" s="256"/>
      <c r="AK38" s="256"/>
      <c r="AL38" s="257"/>
      <c r="AM38" s="301">
        <f>PRODUCT(AM37/AL37)</f>
        <v>1.1220657276995305</v>
      </c>
      <c r="AN38" s="301">
        <f>PRODUCT(AN37/AL37)</f>
        <v>0.892018779342723</v>
      </c>
      <c r="AO38" s="256"/>
      <c r="AP38" s="276"/>
      <c r="AQ38" s="264"/>
      <c r="AR38" s="24"/>
      <c r="AS38" s="24"/>
    </row>
    <row r="39" spans="1:55" ht="15" customHeight="1" x14ac:dyDescent="0.2">
      <c r="A39" s="224"/>
      <c r="B39" s="275">
        <v>1972</v>
      </c>
      <c r="C39" s="276"/>
      <c r="D39" s="256"/>
      <c r="E39" s="276"/>
      <c r="F39" s="276">
        <v>20</v>
      </c>
      <c r="G39" s="276"/>
      <c r="H39" s="277"/>
      <c r="I39" s="277"/>
      <c r="J39" s="277"/>
      <c r="K39" s="278"/>
      <c r="L39" s="40"/>
      <c r="M39" s="279" t="s">
        <v>241</v>
      </c>
      <c r="N39" s="276"/>
      <c r="O39" s="276">
        <v>21</v>
      </c>
      <c r="P39" s="259" t="s">
        <v>333</v>
      </c>
      <c r="Q39" s="276"/>
      <c r="R39" s="259" t="s">
        <v>302</v>
      </c>
      <c r="S39" s="259" t="s">
        <v>318</v>
      </c>
      <c r="T39" s="280"/>
      <c r="U39" s="258"/>
      <c r="V39" s="40"/>
      <c r="W39" s="279"/>
      <c r="X39" s="265"/>
      <c r="Y39" s="265"/>
      <c r="Z39" s="256"/>
      <c r="AA39" s="256"/>
      <c r="AB39" s="256"/>
      <c r="AC39" s="265"/>
      <c r="AD39" s="256"/>
      <c r="AE39" s="256"/>
      <c r="AF39" s="256"/>
      <c r="AG39" s="256"/>
      <c r="AH39" s="264"/>
      <c r="AI39" s="262"/>
      <c r="AJ39" s="256"/>
      <c r="AK39" s="256"/>
      <c r="AL39" s="257"/>
      <c r="AM39" s="257"/>
      <c r="AN39" s="257"/>
      <c r="AO39" s="256"/>
      <c r="AP39" s="276"/>
      <c r="AQ39" s="264"/>
      <c r="AR39" s="24"/>
      <c r="AS39" s="24"/>
    </row>
    <row r="40" spans="1:55" ht="15" customHeight="1" x14ac:dyDescent="0.2">
      <c r="A40" s="224"/>
      <c r="B40" s="275">
        <v>1973</v>
      </c>
      <c r="C40" s="276" t="s">
        <v>37</v>
      </c>
      <c r="D40" s="256" t="s">
        <v>108</v>
      </c>
      <c r="E40" s="276"/>
      <c r="F40" s="276">
        <v>21</v>
      </c>
      <c r="G40" s="276">
        <v>20</v>
      </c>
      <c r="H40" s="277">
        <f t="shared" si="0"/>
        <v>0.7</v>
      </c>
      <c r="I40" s="277">
        <f t="shared" si="1"/>
        <v>0.8</v>
      </c>
      <c r="J40" s="277">
        <f t="shared" si="2"/>
        <v>1.5</v>
      </c>
      <c r="K40" s="278">
        <f t="shared" si="3"/>
        <v>0</v>
      </c>
      <c r="L40" s="40"/>
      <c r="M40" s="279" t="s">
        <v>242</v>
      </c>
      <c r="N40" s="276"/>
      <c r="O40" s="276">
        <v>21</v>
      </c>
      <c r="P40" s="259" t="s">
        <v>334</v>
      </c>
      <c r="Q40" s="259" t="s">
        <v>289</v>
      </c>
      <c r="R40" s="259" t="s">
        <v>303</v>
      </c>
      <c r="S40" s="259" t="s">
        <v>319</v>
      </c>
      <c r="T40" s="280"/>
      <c r="U40" s="258"/>
      <c r="V40" s="40"/>
      <c r="W40" s="279" t="s">
        <v>276</v>
      </c>
      <c r="X40" s="265"/>
      <c r="Y40" s="265"/>
      <c r="Z40" s="256"/>
      <c r="AA40" s="256"/>
      <c r="AB40" s="256"/>
      <c r="AC40" s="265"/>
      <c r="AD40" s="256"/>
      <c r="AE40" s="256"/>
      <c r="AF40" s="256"/>
      <c r="AG40" s="256"/>
      <c r="AH40" s="264"/>
      <c r="AI40" s="262" t="s">
        <v>356</v>
      </c>
      <c r="AJ40" s="256"/>
      <c r="AK40" s="256"/>
      <c r="AL40" s="257">
        <v>49</v>
      </c>
      <c r="AM40" s="257">
        <v>22</v>
      </c>
      <c r="AN40" s="257">
        <v>25</v>
      </c>
      <c r="AO40" s="256"/>
      <c r="AP40" s="306">
        <v>0.19</v>
      </c>
      <c r="AQ40" s="264"/>
      <c r="AR40" s="24"/>
      <c r="AS40" s="24"/>
    </row>
    <row r="41" spans="1:55" ht="15" customHeight="1" x14ac:dyDescent="0.2">
      <c r="A41" s="224"/>
      <c r="B41" s="275">
        <v>1974</v>
      </c>
      <c r="C41" s="276" t="s">
        <v>40</v>
      </c>
      <c r="D41" s="256" t="s">
        <v>108</v>
      </c>
      <c r="E41" s="276"/>
      <c r="F41" s="276">
        <v>21</v>
      </c>
      <c r="G41" s="276">
        <v>22</v>
      </c>
      <c r="H41" s="277">
        <f t="shared" si="0"/>
        <v>0.36363636363636365</v>
      </c>
      <c r="I41" s="277">
        <f t="shared" si="1"/>
        <v>0.36363636363636365</v>
      </c>
      <c r="J41" s="277">
        <f t="shared" si="2"/>
        <v>0.72727272727272729</v>
      </c>
      <c r="K41" s="278">
        <f t="shared" si="3"/>
        <v>0</v>
      </c>
      <c r="L41" s="40"/>
      <c r="M41" s="279" t="s">
        <v>243</v>
      </c>
      <c r="N41" s="276"/>
      <c r="O41" s="276">
        <v>21</v>
      </c>
      <c r="P41" s="259" t="s">
        <v>335</v>
      </c>
      <c r="Q41" s="259" t="s">
        <v>290</v>
      </c>
      <c r="R41" s="259" t="s">
        <v>304</v>
      </c>
      <c r="S41" s="259" t="s">
        <v>320</v>
      </c>
      <c r="T41" s="280"/>
      <c r="U41" s="258"/>
      <c r="V41" s="40"/>
      <c r="W41" s="282" t="s">
        <v>277</v>
      </c>
      <c r="X41" s="265"/>
      <c r="Y41" s="290" t="s">
        <v>283</v>
      </c>
      <c r="Z41" s="290"/>
      <c r="AA41" s="290"/>
      <c r="AB41" s="290"/>
      <c r="AC41" s="290"/>
      <c r="AD41" s="290"/>
      <c r="AE41" s="290"/>
      <c r="AF41" s="290"/>
      <c r="AG41" s="291" t="s">
        <v>284</v>
      </c>
      <c r="AH41" s="278">
        <v>0.11049723756906077</v>
      </c>
      <c r="AI41" s="262" t="s">
        <v>350</v>
      </c>
      <c r="AJ41" s="256"/>
      <c r="AK41" s="256"/>
      <c r="AL41" s="257"/>
      <c r="AM41" s="301">
        <f>PRODUCT(AM40/AL40)</f>
        <v>0.44897959183673469</v>
      </c>
      <c r="AN41" s="301">
        <f>PRODUCT(AN40/AL40)</f>
        <v>0.51020408163265307</v>
      </c>
      <c r="AO41" s="256"/>
      <c r="AP41" s="256"/>
      <c r="AQ41" s="264"/>
      <c r="AR41" s="24"/>
      <c r="AS41" s="24"/>
    </row>
    <row r="42" spans="1:55" ht="15" customHeight="1" x14ac:dyDescent="0.2">
      <c r="A42" s="224"/>
      <c r="B42" s="275">
        <v>1975</v>
      </c>
      <c r="C42" s="276"/>
      <c r="D42" s="256"/>
      <c r="E42" s="276"/>
      <c r="F42" s="276">
        <v>22</v>
      </c>
      <c r="G42" s="276"/>
      <c r="H42" s="277"/>
      <c r="I42" s="277"/>
      <c r="J42" s="277"/>
      <c r="K42" s="278"/>
      <c r="L42" s="40"/>
      <c r="M42" s="279" t="s">
        <v>244</v>
      </c>
      <c r="N42" s="276"/>
      <c r="O42" s="276"/>
      <c r="P42" s="259" t="s">
        <v>336</v>
      </c>
      <c r="Q42" s="259" t="s">
        <v>291</v>
      </c>
      <c r="R42" s="259" t="s">
        <v>305</v>
      </c>
      <c r="S42" s="259" t="s">
        <v>321</v>
      </c>
      <c r="T42" s="280"/>
      <c r="U42" s="258"/>
      <c r="V42" s="40"/>
      <c r="W42" s="279"/>
      <c r="X42" s="265"/>
      <c r="Y42" s="265"/>
      <c r="Z42" s="256"/>
      <c r="AA42" s="256"/>
      <c r="AB42" s="256"/>
      <c r="AC42" s="256"/>
      <c r="AD42" s="256"/>
      <c r="AE42" s="256"/>
      <c r="AF42" s="256"/>
      <c r="AG42" s="257"/>
      <c r="AH42" s="281"/>
      <c r="AI42" s="262"/>
      <c r="AJ42" s="256"/>
      <c r="AK42" s="256"/>
      <c r="AL42" s="257"/>
      <c r="AM42" s="257"/>
      <c r="AN42" s="257"/>
      <c r="AO42" s="256"/>
      <c r="AP42" s="256"/>
      <c r="AQ42" s="264"/>
      <c r="AR42" s="24"/>
      <c r="AS42" s="24"/>
    </row>
    <row r="43" spans="1:55" ht="15" customHeight="1" x14ac:dyDescent="0.2">
      <c r="A43" s="224"/>
      <c r="B43" s="275">
        <v>1976</v>
      </c>
      <c r="C43" s="276" t="s">
        <v>41</v>
      </c>
      <c r="D43" s="256" t="s">
        <v>35</v>
      </c>
      <c r="E43" s="276"/>
      <c r="F43" s="276">
        <v>23</v>
      </c>
      <c r="G43" s="276">
        <v>22</v>
      </c>
      <c r="H43" s="277">
        <f t="shared" si="0"/>
        <v>0.18181818181818182</v>
      </c>
      <c r="I43" s="277">
        <f t="shared" si="1"/>
        <v>1.1363636363636365</v>
      </c>
      <c r="J43" s="277">
        <f t="shared" si="2"/>
        <v>1.3181818181818181</v>
      </c>
      <c r="K43" s="278">
        <f t="shared" si="3"/>
        <v>0</v>
      </c>
      <c r="L43" s="40"/>
      <c r="M43" s="279" t="s">
        <v>245</v>
      </c>
      <c r="N43" s="276"/>
      <c r="O43" s="276"/>
      <c r="P43" s="259" t="s">
        <v>337</v>
      </c>
      <c r="Q43" s="259" t="s">
        <v>292</v>
      </c>
      <c r="R43" s="259" t="s">
        <v>306</v>
      </c>
      <c r="S43" s="259" t="s">
        <v>322</v>
      </c>
      <c r="T43" s="280"/>
      <c r="U43" s="258"/>
      <c r="V43" s="40"/>
      <c r="W43" s="282" t="s">
        <v>278</v>
      </c>
      <c r="X43" s="265"/>
      <c r="Y43" s="265"/>
      <c r="Z43" s="256"/>
      <c r="AA43" s="256"/>
      <c r="AB43" s="256"/>
      <c r="AC43" s="265"/>
      <c r="AD43" s="256"/>
      <c r="AE43" s="256"/>
      <c r="AF43" s="256"/>
      <c r="AG43" s="265"/>
      <c r="AH43" s="264"/>
      <c r="AI43" s="262" t="s">
        <v>7</v>
      </c>
      <c r="AJ43" s="256"/>
      <c r="AK43" s="256"/>
      <c r="AL43" s="257">
        <f>PRODUCT(AL37+AL40)</f>
        <v>262</v>
      </c>
      <c r="AM43" s="257">
        <f>PRODUCT(AM37+AM40)</f>
        <v>261</v>
      </c>
      <c r="AN43" s="257">
        <f>PRODUCT(AN37+AN40)</f>
        <v>215</v>
      </c>
      <c r="AO43" s="256"/>
      <c r="AP43" s="256"/>
      <c r="AQ43" s="264"/>
      <c r="AR43" s="24"/>
      <c r="AS43" s="24"/>
    </row>
    <row r="44" spans="1:55" ht="15" customHeight="1" x14ac:dyDescent="0.2">
      <c r="A44" s="224"/>
      <c r="B44" s="275">
        <v>1977</v>
      </c>
      <c r="C44" s="276" t="s">
        <v>34</v>
      </c>
      <c r="D44" s="256" t="s">
        <v>35</v>
      </c>
      <c r="E44" s="276"/>
      <c r="F44" s="276">
        <v>24</v>
      </c>
      <c r="G44" s="276">
        <v>19</v>
      </c>
      <c r="H44" s="277">
        <f t="shared" si="0"/>
        <v>0.26315789473684209</v>
      </c>
      <c r="I44" s="277">
        <f t="shared" si="1"/>
        <v>0.84210526315789469</v>
      </c>
      <c r="J44" s="277">
        <f t="shared" si="2"/>
        <v>1.1052631578947369</v>
      </c>
      <c r="K44" s="278">
        <f t="shared" si="3"/>
        <v>3.6842105263157894</v>
      </c>
      <c r="L44" s="40"/>
      <c r="M44" s="279" t="s">
        <v>246</v>
      </c>
      <c r="N44" s="276"/>
      <c r="O44" s="276"/>
      <c r="P44" s="259" t="s">
        <v>324</v>
      </c>
      <c r="Q44" s="259" t="s">
        <v>293</v>
      </c>
      <c r="R44" s="259" t="s">
        <v>307</v>
      </c>
      <c r="S44" s="259" t="s">
        <v>323</v>
      </c>
      <c r="T44" s="280"/>
      <c r="U44" s="258" t="s">
        <v>344</v>
      </c>
      <c r="V44" s="40"/>
      <c r="W44" s="282" t="s">
        <v>275</v>
      </c>
      <c r="X44" s="256"/>
      <c r="Y44" s="290" t="s">
        <v>285</v>
      </c>
      <c r="Z44" s="290"/>
      <c r="AA44" s="290"/>
      <c r="AB44" s="290"/>
      <c r="AC44" s="290"/>
      <c r="AD44" s="290"/>
      <c r="AE44" s="290"/>
      <c r="AF44" s="290"/>
      <c r="AG44" s="290" t="s">
        <v>286</v>
      </c>
      <c r="AH44" s="278">
        <v>0.94339622641509435</v>
      </c>
      <c r="AI44" s="262" t="s">
        <v>350</v>
      </c>
      <c r="AJ44" s="256"/>
      <c r="AK44" s="256"/>
      <c r="AL44" s="257"/>
      <c r="AM44" s="301">
        <f>PRODUCT(AM43/AL43)</f>
        <v>0.99618320610687028</v>
      </c>
      <c r="AN44" s="301">
        <f>PRODUCT(AN43/AL43)</f>
        <v>0.82061068702290074</v>
      </c>
      <c r="AO44" s="256"/>
      <c r="AP44" s="256"/>
      <c r="AQ44" s="264"/>
      <c r="AR44" s="24"/>
      <c r="AS44" s="24"/>
    </row>
    <row r="45" spans="1:55" ht="15" customHeight="1" x14ac:dyDescent="0.2">
      <c r="A45" s="224"/>
      <c r="B45" s="275">
        <v>1978</v>
      </c>
      <c r="C45" s="276" t="s">
        <v>36</v>
      </c>
      <c r="D45" s="256" t="s">
        <v>35</v>
      </c>
      <c r="E45" s="276"/>
      <c r="F45" s="276">
        <v>25</v>
      </c>
      <c r="G45" s="276">
        <v>22</v>
      </c>
      <c r="H45" s="277">
        <f t="shared" si="0"/>
        <v>0.36363636363636365</v>
      </c>
      <c r="I45" s="277">
        <f t="shared" si="1"/>
        <v>0.72727272727272729</v>
      </c>
      <c r="J45" s="277">
        <f t="shared" si="2"/>
        <v>1.0909090909090908</v>
      </c>
      <c r="K45" s="278">
        <f t="shared" si="3"/>
        <v>3.1363636363636362</v>
      </c>
      <c r="L45" s="40"/>
      <c r="M45" s="279" t="s">
        <v>247</v>
      </c>
      <c r="N45" s="276"/>
      <c r="O45" s="276"/>
      <c r="P45" s="259" t="s">
        <v>338</v>
      </c>
      <c r="Q45" s="259" t="s">
        <v>294</v>
      </c>
      <c r="R45" s="259" t="s">
        <v>308</v>
      </c>
      <c r="S45" s="259" t="s">
        <v>324</v>
      </c>
      <c r="T45" s="280"/>
      <c r="U45" s="258" t="s">
        <v>345</v>
      </c>
      <c r="V45" s="40"/>
      <c r="W45" s="275"/>
      <c r="X45" s="265" t="s">
        <v>279</v>
      </c>
      <c r="Y45" s="256"/>
      <c r="Z45" s="256"/>
      <c r="AA45" s="256"/>
      <c r="AB45" s="256"/>
      <c r="AC45" s="256"/>
      <c r="AD45" s="256"/>
      <c r="AE45" s="256"/>
      <c r="AF45" s="292"/>
      <c r="AG45" s="256"/>
      <c r="AH45" s="293"/>
      <c r="AI45" s="262"/>
      <c r="AJ45" s="256"/>
      <c r="AK45" s="256"/>
      <c r="AL45" s="256"/>
      <c r="AM45" s="265"/>
      <c r="AN45" s="256"/>
      <c r="AO45" s="256"/>
      <c r="AP45" s="256"/>
      <c r="AQ45" s="264"/>
      <c r="AR45" s="24"/>
      <c r="AS45" s="24"/>
    </row>
    <row r="46" spans="1:55" ht="15" customHeight="1" x14ac:dyDescent="0.2">
      <c r="A46" s="224"/>
      <c r="B46" s="275">
        <v>1979</v>
      </c>
      <c r="C46" s="276" t="s">
        <v>37</v>
      </c>
      <c r="D46" s="256" t="s">
        <v>35</v>
      </c>
      <c r="E46" s="276"/>
      <c r="F46" s="276">
        <v>26</v>
      </c>
      <c r="G46" s="276">
        <v>20</v>
      </c>
      <c r="H46" s="277">
        <f t="shared" si="0"/>
        <v>1.2</v>
      </c>
      <c r="I46" s="277">
        <f t="shared" si="1"/>
        <v>0.85</v>
      </c>
      <c r="J46" s="277">
        <f t="shared" si="2"/>
        <v>2.0499999999999998</v>
      </c>
      <c r="K46" s="278">
        <f t="shared" si="3"/>
        <v>4.9000000000000004</v>
      </c>
      <c r="L46" s="40"/>
      <c r="M46" s="279" t="s">
        <v>248</v>
      </c>
      <c r="N46" s="276"/>
      <c r="O46" s="276"/>
      <c r="P46" s="259" t="s">
        <v>339</v>
      </c>
      <c r="Q46" s="259" t="s">
        <v>295</v>
      </c>
      <c r="R46" s="259" t="s">
        <v>309</v>
      </c>
      <c r="S46" s="259" t="s">
        <v>325</v>
      </c>
      <c r="T46" s="280"/>
      <c r="U46" s="258" t="s">
        <v>346</v>
      </c>
      <c r="V46" s="40"/>
      <c r="W46" s="282" t="s">
        <v>280</v>
      </c>
      <c r="X46" s="265"/>
      <c r="Y46" s="265"/>
      <c r="Z46" s="256"/>
      <c r="AA46" s="256"/>
      <c r="AB46" s="256"/>
      <c r="AC46" s="265"/>
      <c r="AD46" s="256"/>
      <c r="AE46" s="256"/>
      <c r="AF46" s="256"/>
      <c r="AG46" s="265"/>
      <c r="AH46" s="264"/>
      <c r="AI46" s="299" t="s">
        <v>351</v>
      </c>
      <c r="AJ46" s="127"/>
      <c r="AK46" s="127"/>
      <c r="AL46" s="300" t="s">
        <v>352</v>
      </c>
      <c r="AM46" s="300" t="s">
        <v>353</v>
      </c>
      <c r="AN46" s="300" t="s">
        <v>354</v>
      </c>
      <c r="AO46" s="300"/>
      <c r="AP46" s="125"/>
      <c r="AQ46" s="128"/>
      <c r="AR46" s="24"/>
      <c r="AS46" s="24"/>
    </row>
    <row r="47" spans="1:55" ht="15" customHeight="1" x14ac:dyDescent="0.2">
      <c r="A47" s="224"/>
      <c r="B47" s="275">
        <v>1980</v>
      </c>
      <c r="C47" s="276" t="s">
        <v>37</v>
      </c>
      <c r="D47" s="256" t="s">
        <v>35</v>
      </c>
      <c r="E47" s="276"/>
      <c r="F47" s="276">
        <v>27</v>
      </c>
      <c r="G47" s="276">
        <v>21</v>
      </c>
      <c r="H47" s="294">
        <f t="shared" si="0"/>
        <v>2.1428571428571428</v>
      </c>
      <c r="I47" s="294">
        <f t="shared" si="1"/>
        <v>1.4285714285714286</v>
      </c>
      <c r="J47" s="294">
        <f t="shared" si="2"/>
        <v>3.5714285714285716</v>
      </c>
      <c r="K47" s="295">
        <f t="shared" si="3"/>
        <v>5.8571428571428568</v>
      </c>
      <c r="L47" s="40"/>
      <c r="M47" s="279" t="s">
        <v>249</v>
      </c>
      <c r="N47" s="276"/>
      <c r="O47" s="276"/>
      <c r="P47" s="259" t="s">
        <v>340</v>
      </c>
      <c r="Q47" s="259" t="s">
        <v>296</v>
      </c>
      <c r="R47" s="259" t="s">
        <v>310</v>
      </c>
      <c r="S47" s="259" t="s">
        <v>326</v>
      </c>
      <c r="T47" s="280"/>
      <c r="U47" s="258" t="s">
        <v>329</v>
      </c>
      <c r="V47" s="40"/>
      <c r="W47" s="282" t="s">
        <v>275</v>
      </c>
      <c r="X47" s="256"/>
      <c r="Y47" s="291" t="s">
        <v>287</v>
      </c>
      <c r="Z47" s="290"/>
      <c r="AA47" s="290"/>
      <c r="AB47" s="290"/>
      <c r="AC47" s="290"/>
      <c r="AD47" s="290"/>
      <c r="AE47" s="290"/>
      <c r="AF47" s="290"/>
      <c r="AG47" s="291" t="s">
        <v>288</v>
      </c>
      <c r="AH47" s="278">
        <v>0.82987551867219922</v>
      </c>
      <c r="AI47" s="262" t="s">
        <v>349</v>
      </c>
      <c r="AJ47" s="256"/>
      <c r="AK47" s="256"/>
      <c r="AL47" s="301">
        <f>PRODUCT(AM38)</f>
        <v>1.1220657276995305</v>
      </c>
      <c r="AM47" s="301">
        <f>PRODUCT(AM69)</f>
        <v>0.93548387096774188</v>
      </c>
      <c r="AN47" s="301">
        <f>PRODUCT(AL47-AM47)</f>
        <v>0.18658185673178862</v>
      </c>
      <c r="AO47" s="257"/>
      <c r="AP47" s="256"/>
      <c r="AQ47" s="264"/>
      <c r="AR47" s="24"/>
      <c r="AS47" s="24"/>
    </row>
    <row r="48" spans="1:55" ht="15" customHeight="1" x14ac:dyDescent="0.2">
      <c r="A48" s="224"/>
      <c r="B48" s="275">
        <v>1981</v>
      </c>
      <c r="C48" s="276" t="s">
        <v>37</v>
      </c>
      <c r="D48" s="256" t="s">
        <v>35</v>
      </c>
      <c r="E48" s="276"/>
      <c r="F48" s="276">
        <v>28</v>
      </c>
      <c r="G48" s="276">
        <v>22</v>
      </c>
      <c r="H48" s="277">
        <f t="shared" si="0"/>
        <v>1.5454545454545454</v>
      </c>
      <c r="I48" s="277">
        <f t="shared" si="1"/>
        <v>1.1818181818181819</v>
      </c>
      <c r="J48" s="277">
        <f t="shared" si="2"/>
        <v>2.7272727272727271</v>
      </c>
      <c r="K48" s="278">
        <f t="shared" si="3"/>
        <v>4.6818181818181817</v>
      </c>
      <c r="L48" s="40"/>
      <c r="M48" s="279" t="s">
        <v>250</v>
      </c>
      <c r="N48" s="276"/>
      <c r="O48" s="276"/>
      <c r="P48" s="259" t="s">
        <v>341</v>
      </c>
      <c r="Q48" s="259" t="s">
        <v>297</v>
      </c>
      <c r="R48" s="259" t="s">
        <v>311</v>
      </c>
      <c r="S48" s="259" t="s">
        <v>235</v>
      </c>
      <c r="T48" s="280"/>
      <c r="U48" s="258" t="s">
        <v>347</v>
      </c>
      <c r="V48" s="40"/>
      <c r="W48" s="279"/>
      <c r="X48" s="265"/>
      <c r="Y48" s="265"/>
      <c r="Z48" s="256"/>
      <c r="AA48" s="256"/>
      <c r="AB48" s="256"/>
      <c r="AC48" s="256"/>
      <c r="AD48" s="256"/>
      <c r="AE48" s="256"/>
      <c r="AF48" s="256"/>
      <c r="AG48" s="257"/>
      <c r="AH48" s="281"/>
      <c r="AI48" s="262" t="s">
        <v>356</v>
      </c>
      <c r="AJ48" s="256"/>
      <c r="AK48" s="256"/>
      <c r="AL48" s="301">
        <f>PRODUCT(AM41)</f>
        <v>0.44897959183673469</v>
      </c>
      <c r="AM48" s="301">
        <f>PRODUCT(AM72)</f>
        <v>0</v>
      </c>
      <c r="AN48" s="301">
        <f t="shared" ref="AN48:AN49" si="4">PRODUCT(AL48-AM48)</f>
        <v>0.44897959183673469</v>
      </c>
      <c r="AO48" s="257"/>
      <c r="AP48" s="256"/>
      <c r="AQ48" s="264"/>
      <c r="AR48" s="24"/>
      <c r="AS48" s="24"/>
    </row>
    <row r="49" spans="1:45" ht="15" customHeight="1" x14ac:dyDescent="0.2">
      <c r="A49" s="224"/>
      <c r="B49" s="275">
        <v>1982</v>
      </c>
      <c r="C49" s="276" t="s">
        <v>36</v>
      </c>
      <c r="D49" s="256" t="s">
        <v>35</v>
      </c>
      <c r="E49" s="276"/>
      <c r="F49" s="276">
        <v>29</v>
      </c>
      <c r="G49" s="276">
        <v>21</v>
      </c>
      <c r="H49" s="277">
        <f t="shared" si="0"/>
        <v>1.6190476190476191</v>
      </c>
      <c r="I49" s="277">
        <f t="shared" si="1"/>
        <v>0.52380952380952384</v>
      </c>
      <c r="J49" s="277">
        <f t="shared" si="2"/>
        <v>2.1428571428571428</v>
      </c>
      <c r="K49" s="278">
        <f t="shared" si="3"/>
        <v>4.666666666666667</v>
      </c>
      <c r="L49" s="40"/>
      <c r="M49" s="279" t="s">
        <v>251</v>
      </c>
      <c r="N49" s="276"/>
      <c r="O49" s="276"/>
      <c r="P49" s="259" t="s">
        <v>342</v>
      </c>
      <c r="Q49" s="259" t="s">
        <v>298</v>
      </c>
      <c r="R49" s="259" t="s">
        <v>312</v>
      </c>
      <c r="S49" s="259" t="s">
        <v>327</v>
      </c>
      <c r="T49" s="280"/>
      <c r="U49" s="258" t="s">
        <v>268</v>
      </c>
      <c r="V49" s="40"/>
      <c r="W49" s="279"/>
      <c r="X49" s="265"/>
      <c r="Y49" s="265"/>
      <c r="Z49" s="256"/>
      <c r="AA49" s="256"/>
      <c r="AB49" s="256"/>
      <c r="AC49" s="256"/>
      <c r="AD49" s="256"/>
      <c r="AE49" s="256"/>
      <c r="AF49" s="256"/>
      <c r="AG49" s="257"/>
      <c r="AH49" s="281"/>
      <c r="AI49" s="262" t="s">
        <v>7</v>
      </c>
      <c r="AJ49" s="256"/>
      <c r="AK49" s="256"/>
      <c r="AL49" s="301">
        <f>PRODUCT(AM44)</f>
        <v>0.99618320610687028</v>
      </c>
      <c r="AM49" s="301">
        <v>0.94</v>
      </c>
      <c r="AN49" s="301">
        <f t="shared" si="4"/>
        <v>5.6183206106870331E-2</v>
      </c>
      <c r="AO49" s="257"/>
      <c r="AP49" s="256"/>
      <c r="AQ49" s="264"/>
      <c r="AR49" s="24"/>
      <c r="AS49" s="24"/>
    </row>
    <row r="50" spans="1:45" ht="15" customHeight="1" x14ac:dyDescent="0.2">
      <c r="A50" s="224"/>
      <c r="B50" s="275">
        <v>1983</v>
      </c>
      <c r="C50" s="276" t="s">
        <v>38</v>
      </c>
      <c r="D50" s="256" t="s">
        <v>35</v>
      </c>
      <c r="E50" s="276"/>
      <c r="F50" s="276">
        <v>30</v>
      </c>
      <c r="G50" s="276">
        <v>22</v>
      </c>
      <c r="H50" s="277">
        <f t="shared" si="0"/>
        <v>1.4090909090909092</v>
      </c>
      <c r="I50" s="277">
        <f t="shared" si="1"/>
        <v>0.81818181818181823</v>
      </c>
      <c r="J50" s="277">
        <f t="shared" si="2"/>
        <v>2.2272727272727271</v>
      </c>
      <c r="K50" s="278">
        <f t="shared" si="3"/>
        <v>4.8636363636363633</v>
      </c>
      <c r="L50" s="40"/>
      <c r="M50" s="279" t="s">
        <v>252</v>
      </c>
      <c r="N50" s="276"/>
      <c r="O50" s="276"/>
      <c r="P50" s="259" t="s">
        <v>270</v>
      </c>
      <c r="Q50" s="259" t="s">
        <v>299</v>
      </c>
      <c r="R50" s="259" t="s">
        <v>298</v>
      </c>
      <c r="S50" s="259" t="s">
        <v>270</v>
      </c>
      <c r="T50" s="280"/>
      <c r="U50" s="258" t="s">
        <v>218</v>
      </c>
      <c r="V50" s="40"/>
      <c r="W50" s="279"/>
      <c r="X50" s="265"/>
      <c r="Y50" s="265"/>
      <c r="Z50" s="256"/>
      <c r="AA50" s="256"/>
      <c r="AB50" s="256"/>
      <c r="AC50" s="256"/>
      <c r="AD50" s="256"/>
      <c r="AE50" s="256"/>
      <c r="AF50" s="256"/>
      <c r="AG50" s="257"/>
      <c r="AH50" s="281"/>
      <c r="AI50" s="302"/>
      <c r="AJ50" s="256"/>
      <c r="AK50" s="256"/>
      <c r="AL50" s="256"/>
      <c r="AM50" s="257"/>
      <c r="AN50" s="257"/>
      <c r="AO50" s="257"/>
      <c r="AP50" s="256"/>
      <c r="AQ50" s="264"/>
      <c r="AR50" s="24"/>
      <c r="AS50" s="24"/>
    </row>
    <row r="51" spans="1:45" ht="15" customHeight="1" x14ac:dyDescent="0.2">
      <c r="A51" s="224"/>
      <c r="B51" s="275">
        <v>1984</v>
      </c>
      <c r="C51" s="276" t="s">
        <v>39</v>
      </c>
      <c r="D51" s="256" t="s">
        <v>35</v>
      </c>
      <c r="E51" s="276"/>
      <c r="F51" s="276">
        <v>31</v>
      </c>
      <c r="G51" s="276">
        <v>22</v>
      </c>
      <c r="H51" s="277">
        <f>PRODUCT((F19+G19)/E19)</f>
        <v>1.2272727272727273</v>
      </c>
      <c r="I51" s="277">
        <f>PRODUCT(H19/E19)</f>
        <v>0.68181818181818177</v>
      </c>
      <c r="J51" s="277">
        <f>PRODUCT(F19+G19+H19)/E19</f>
        <v>1.9090909090909092</v>
      </c>
      <c r="K51" s="278">
        <f>PRODUCT(I19/E19)</f>
        <v>4.3636363636363633</v>
      </c>
      <c r="L51" s="40"/>
      <c r="M51" s="279" t="s">
        <v>253</v>
      </c>
      <c r="N51" s="276"/>
      <c r="O51" s="276"/>
      <c r="P51" s="259" t="s">
        <v>329</v>
      </c>
      <c r="Q51" s="259" t="s">
        <v>221</v>
      </c>
      <c r="R51" s="259" t="s">
        <v>313</v>
      </c>
      <c r="S51" s="259" t="s">
        <v>328</v>
      </c>
      <c r="T51" s="297"/>
      <c r="U51" s="296" t="s">
        <v>271</v>
      </c>
      <c r="V51" s="40"/>
      <c r="W51" s="279"/>
      <c r="X51" s="265"/>
      <c r="Y51" s="265"/>
      <c r="Z51" s="256"/>
      <c r="AA51" s="256"/>
      <c r="AB51" s="256"/>
      <c r="AC51" s="256"/>
      <c r="AD51" s="256"/>
      <c r="AE51" s="256"/>
      <c r="AF51" s="256"/>
      <c r="AG51" s="257"/>
      <c r="AH51" s="281"/>
      <c r="AI51" s="299" t="s">
        <v>355</v>
      </c>
      <c r="AJ51" s="127"/>
      <c r="AK51" s="127"/>
      <c r="AL51" s="300" t="s">
        <v>352</v>
      </c>
      <c r="AM51" s="300" t="s">
        <v>353</v>
      </c>
      <c r="AN51" s="300" t="s">
        <v>354</v>
      </c>
      <c r="AO51" s="300"/>
      <c r="AP51" s="125"/>
      <c r="AQ51" s="128"/>
      <c r="AR51" s="24"/>
      <c r="AS51" s="24"/>
    </row>
    <row r="52" spans="1:45" ht="15" customHeight="1" x14ac:dyDescent="0.2">
      <c r="A52" s="224"/>
      <c r="B52" s="275">
        <v>1985</v>
      </c>
      <c r="C52" s="276"/>
      <c r="D52" s="256"/>
      <c r="E52" s="276"/>
      <c r="F52" s="276">
        <v>32</v>
      </c>
      <c r="G52" s="276"/>
      <c r="H52" s="277"/>
      <c r="I52" s="277"/>
      <c r="J52" s="277"/>
      <c r="K52" s="278"/>
      <c r="L52" s="40"/>
      <c r="M52" s="279" t="s">
        <v>254</v>
      </c>
      <c r="N52" s="276"/>
      <c r="O52" s="276"/>
      <c r="P52" s="259" t="s">
        <v>266</v>
      </c>
      <c r="Q52" s="259" t="s">
        <v>218</v>
      </c>
      <c r="R52" s="259" t="s">
        <v>314</v>
      </c>
      <c r="S52" s="259" t="s">
        <v>329</v>
      </c>
      <c r="T52" s="280"/>
      <c r="U52" s="258" t="s">
        <v>330</v>
      </c>
      <c r="V52" s="40"/>
      <c r="W52" s="279"/>
      <c r="X52" s="265"/>
      <c r="Y52" s="265"/>
      <c r="Z52" s="256"/>
      <c r="AA52" s="256"/>
      <c r="AB52" s="256"/>
      <c r="AC52" s="256"/>
      <c r="AD52" s="256"/>
      <c r="AE52" s="256"/>
      <c r="AF52" s="256"/>
      <c r="AG52" s="257"/>
      <c r="AH52" s="281"/>
      <c r="AI52" s="262" t="s">
        <v>349</v>
      </c>
      <c r="AJ52" s="256"/>
      <c r="AK52" s="256"/>
      <c r="AL52" s="301">
        <f>PRODUCT(AN38)</f>
        <v>0.892018779342723</v>
      </c>
      <c r="AM52" s="301">
        <f>PRODUCT(AN69)</f>
        <v>0.5161290322580645</v>
      </c>
      <c r="AN52" s="301">
        <f>PRODUCT(AL52-AM52)</f>
        <v>0.3758897470846585</v>
      </c>
      <c r="AO52" s="257"/>
      <c r="AP52" s="256"/>
      <c r="AQ52" s="264"/>
      <c r="AR52" s="24"/>
      <c r="AS52" s="24"/>
    </row>
    <row r="53" spans="1:45" ht="15" customHeight="1" x14ac:dyDescent="0.2">
      <c r="A53" s="224"/>
      <c r="B53" s="275">
        <v>1986</v>
      </c>
      <c r="C53" s="276" t="s">
        <v>74</v>
      </c>
      <c r="D53" s="256" t="s">
        <v>35</v>
      </c>
      <c r="E53" s="276"/>
      <c r="F53" s="276">
        <v>33</v>
      </c>
      <c r="G53" s="276">
        <v>22</v>
      </c>
      <c r="H53" s="277">
        <f t="shared" ref="H53" si="5">PRODUCT((F21+G21)/E21)</f>
        <v>1.2272727272727273</v>
      </c>
      <c r="I53" s="277">
        <f t="shared" ref="I53" si="6">PRODUCT(H21/E21)</f>
        <v>0.72727272727272729</v>
      </c>
      <c r="J53" s="277">
        <f t="shared" ref="J53" si="7">PRODUCT(F21+G21+H21)/E21</f>
        <v>1.9545454545454546</v>
      </c>
      <c r="K53" s="278">
        <f t="shared" ref="K53" si="8">PRODUCT(I21/E21)</f>
        <v>4.6818181818181817</v>
      </c>
      <c r="L53" s="40"/>
      <c r="M53" s="279" t="s">
        <v>255</v>
      </c>
      <c r="N53" s="276"/>
      <c r="O53" s="276"/>
      <c r="P53" s="3" t="s">
        <v>343</v>
      </c>
      <c r="Q53" s="3" t="s">
        <v>217</v>
      </c>
      <c r="R53" s="3" t="s">
        <v>315</v>
      </c>
      <c r="S53" s="3" t="s">
        <v>330</v>
      </c>
      <c r="T53" s="280"/>
      <c r="U53" s="258" t="s">
        <v>221</v>
      </c>
      <c r="V53" s="40"/>
      <c r="W53" s="279"/>
      <c r="X53" s="265"/>
      <c r="Y53" s="265"/>
      <c r="Z53" s="256"/>
      <c r="AA53" s="256"/>
      <c r="AB53" s="256"/>
      <c r="AC53" s="256"/>
      <c r="AD53" s="256"/>
      <c r="AE53" s="256"/>
      <c r="AF53" s="256"/>
      <c r="AG53" s="257"/>
      <c r="AH53" s="281"/>
      <c r="AI53" s="262" t="s">
        <v>356</v>
      </c>
      <c r="AJ53" s="256"/>
      <c r="AK53" s="256"/>
      <c r="AL53" s="301">
        <f>PRODUCT(AN41)</f>
        <v>0.51020408163265307</v>
      </c>
      <c r="AM53" s="301">
        <f>PRODUCT(AN72)</f>
        <v>0</v>
      </c>
      <c r="AN53" s="301">
        <f t="shared" ref="AN53:AN54" si="9">PRODUCT(AL53-AM53)</f>
        <v>0.51020408163265307</v>
      </c>
      <c r="AO53" s="257"/>
      <c r="AP53" s="256"/>
      <c r="AQ53" s="264"/>
      <c r="AR53" s="24"/>
      <c r="AS53" s="24"/>
    </row>
    <row r="54" spans="1:45" ht="15" customHeight="1" x14ac:dyDescent="0.2">
      <c r="A54" s="224"/>
      <c r="B54" s="275"/>
      <c r="C54" s="276"/>
      <c r="D54" s="256"/>
      <c r="E54" s="276"/>
      <c r="F54" s="276"/>
      <c r="G54" s="276"/>
      <c r="H54" s="277"/>
      <c r="I54" s="277"/>
      <c r="J54" s="277"/>
      <c r="K54" s="278"/>
      <c r="L54" s="40"/>
      <c r="M54" s="279"/>
      <c r="N54" s="276"/>
      <c r="O54" s="276"/>
      <c r="P54" s="276"/>
      <c r="Q54" s="276"/>
      <c r="R54" s="276"/>
      <c r="S54" s="276"/>
      <c r="T54" s="280"/>
      <c r="U54" s="258"/>
      <c r="V54" s="40"/>
      <c r="W54" s="279"/>
      <c r="X54" s="265"/>
      <c r="Y54" s="265"/>
      <c r="Z54" s="256"/>
      <c r="AA54" s="256"/>
      <c r="AB54" s="256"/>
      <c r="AC54" s="256"/>
      <c r="AD54" s="256"/>
      <c r="AE54" s="256"/>
      <c r="AF54" s="256"/>
      <c r="AG54" s="257"/>
      <c r="AH54" s="281"/>
      <c r="AI54" s="262" t="s">
        <v>7</v>
      </c>
      <c r="AJ54" s="256"/>
      <c r="AK54" s="256"/>
      <c r="AL54" s="301">
        <f>PRODUCT(AN44)</f>
        <v>0.82061068702290074</v>
      </c>
      <c r="AM54" s="301">
        <v>0.52</v>
      </c>
      <c r="AN54" s="301">
        <f t="shared" si="9"/>
        <v>0.30061068702290072</v>
      </c>
      <c r="AO54" s="257"/>
      <c r="AP54" s="256"/>
      <c r="AQ54" s="264"/>
      <c r="AR54" s="24"/>
      <c r="AS54" s="24"/>
    </row>
    <row r="55" spans="1:45" ht="15" customHeight="1" x14ac:dyDescent="0.2">
      <c r="A55" s="224"/>
      <c r="B55" s="275"/>
      <c r="C55" s="276"/>
      <c r="D55" s="256"/>
      <c r="E55" s="276"/>
      <c r="F55" s="276"/>
      <c r="G55" s="276"/>
      <c r="H55" s="277"/>
      <c r="I55" s="277"/>
      <c r="J55" s="277"/>
      <c r="K55" s="278"/>
      <c r="L55" s="40"/>
      <c r="M55" s="279"/>
      <c r="N55" s="276"/>
      <c r="O55" s="276"/>
      <c r="P55" s="276"/>
      <c r="Q55" s="276"/>
      <c r="R55" s="276"/>
      <c r="S55" s="276"/>
      <c r="T55" s="280"/>
      <c r="U55" s="258"/>
      <c r="V55" s="40"/>
      <c r="W55" s="279"/>
      <c r="X55" s="265"/>
      <c r="Y55" s="265"/>
      <c r="Z55" s="256"/>
      <c r="AA55" s="256"/>
      <c r="AB55" s="256"/>
      <c r="AC55" s="256"/>
      <c r="AD55" s="256"/>
      <c r="AE55" s="256"/>
      <c r="AF55" s="256"/>
      <c r="AG55" s="257"/>
      <c r="AH55" s="281"/>
      <c r="AI55" s="256"/>
      <c r="AJ55" s="256"/>
      <c r="AK55" s="256"/>
      <c r="AL55" s="301"/>
      <c r="AM55" s="301"/>
      <c r="AN55" s="301"/>
      <c r="AO55" s="257"/>
      <c r="AP55" s="256"/>
      <c r="AQ55" s="264"/>
      <c r="AR55" s="24"/>
      <c r="AS55" s="24"/>
    </row>
    <row r="56" spans="1:45" ht="15" customHeight="1" x14ac:dyDescent="0.2">
      <c r="A56" s="224"/>
      <c r="B56" s="271" t="s">
        <v>357</v>
      </c>
      <c r="C56" s="124"/>
      <c r="D56" s="125"/>
      <c r="E56" s="124"/>
      <c r="F56" s="124"/>
      <c r="G56" s="124"/>
      <c r="H56" s="303"/>
      <c r="I56" s="303"/>
      <c r="J56" s="303"/>
      <c r="K56" s="304"/>
      <c r="L56" s="40"/>
      <c r="M56" s="271" t="s">
        <v>359</v>
      </c>
      <c r="N56" s="124"/>
      <c r="O56" s="125"/>
      <c r="P56" s="124"/>
      <c r="Q56" s="124"/>
      <c r="R56" s="124"/>
      <c r="S56" s="303"/>
      <c r="T56" s="303"/>
      <c r="U56" s="304"/>
      <c r="V56" s="40"/>
      <c r="W56" s="279"/>
      <c r="X56" s="265"/>
      <c r="Y56" s="265"/>
      <c r="Z56" s="256"/>
      <c r="AA56" s="256"/>
      <c r="AB56" s="256"/>
      <c r="AC56" s="256"/>
      <c r="AD56" s="256"/>
      <c r="AE56" s="256"/>
      <c r="AF56" s="256"/>
      <c r="AG56" s="257"/>
      <c r="AH56" s="281"/>
      <c r="AI56" s="256"/>
      <c r="AJ56" s="256"/>
      <c r="AK56" s="256"/>
      <c r="AL56" s="301"/>
      <c r="AM56" s="301"/>
      <c r="AN56" s="301"/>
      <c r="AO56" s="257"/>
      <c r="AP56" s="256"/>
      <c r="AQ56" s="264"/>
      <c r="AR56" s="24"/>
      <c r="AS56" s="24"/>
    </row>
    <row r="57" spans="1:45" ht="15" customHeight="1" x14ac:dyDescent="0.2">
      <c r="A57" s="224"/>
      <c r="B57" s="279">
        <v>7600</v>
      </c>
      <c r="C57" s="256" t="s">
        <v>370</v>
      </c>
      <c r="D57" s="256"/>
      <c r="E57" s="276"/>
      <c r="F57" s="276"/>
      <c r="G57" s="276"/>
      <c r="H57" s="277"/>
      <c r="I57" s="277"/>
      <c r="J57" s="277"/>
      <c r="K57" s="278"/>
      <c r="L57" s="40"/>
      <c r="M57" s="279">
        <v>9170</v>
      </c>
      <c r="N57" s="265" t="s">
        <v>365</v>
      </c>
      <c r="O57" s="276"/>
      <c r="P57" s="276"/>
      <c r="Q57" s="276"/>
      <c r="R57" s="276"/>
      <c r="S57" s="276"/>
      <c r="T57" s="277"/>
      <c r="U57" s="278"/>
      <c r="V57" s="40"/>
      <c r="W57" s="279"/>
      <c r="X57" s="265"/>
      <c r="Y57" s="265"/>
      <c r="Z57" s="256"/>
      <c r="AA57" s="256"/>
      <c r="AB57" s="256"/>
      <c r="AC57" s="256"/>
      <c r="AD57" s="256"/>
      <c r="AE57" s="256"/>
      <c r="AF57" s="256"/>
      <c r="AG57" s="257"/>
      <c r="AH57" s="281"/>
      <c r="AI57" s="256"/>
      <c r="AJ57" s="256"/>
      <c r="AK57" s="256"/>
      <c r="AL57" s="301"/>
      <c r="AM57" s="301"/>
      <c r="AN57" s="301"/>
      <c r="AO57" s="257"/>
      <c r="AP57" s="256"/>
      <c r="AQ57" s="264"/>
      <c r="AR57" s="24"/>
      <c r="AS57" s="24"/>
    </row>
    <row r="58" spans="1:45" ht="15" customHeight="1" x14ac:dyDescent="0.2">
      <c r="A58" s="224"/>
      <c r="B58" s="275"/>
      <c r="C58" s="276"/>
      <c r="D58" s="256"/>
      <c r="E58" s="276"/>
      <c r="F58" s="276"/>
      <c r="G58" s="276"/>
      <c r="H58" s="277"/>
      <c r="I58" s="277"/>
      <c r="J58" s="277"/>
      <c r="K58" s="278"/>
      <c r="L58" s="40"/>
      <c r="M58" s="279">
        <v>7600</v>
      </c>
      <c r="N58" s="256" t="s">
        <v>370</v>
      </c>
      <c r="O58" s="276"/>
      <c r="P58" s="276"/>
      <c r="Q58" s="276"/>
      <c r="R58" s="276"/>
      <c r="S58" s="276"/>
      <c r="T58" s="277"/>
      <c r="U58" s="278"/>
      <c r="V58" s="40"/>
      <c r="W58" s="279"/>
      <c r="X58" s="265"/>
      <c r="Y58" s="265"/>
      <c r="Z58" s="256"/>
      <c r="AA58" s="256"/>
      <c r="AB58" s="256"/>
      <c r="AC58" s="256"/>
      <c r="AD58" s="256"/>
      <c r="AE58" s="256"/>
      <c r="AF58" s="256"/>
      <c r="AG58" s="257"/>
      <c r="AH58" s="281"/>
      <c r="AI58" s="256"/>
      <c r="AJ58" s="256"/>
      <c r="AK58" s="256"/>
      <c r="AL58" s="301"/>
      <c r="AM58" s="301"/>
      <c r="AN58" s="301"/>
      <c r="AO58" s="257"/>
      <c r="AP58" s="256"/>
      <c r="AQ58" s="264"/>
      <c r="AR58" s="24"/>
      <c r="AS58" s="24"/>
    </row>
    <row r="59" spans="1:45" ht="15" customHeight="1" x14ac:dyDescent="0.2">
      <c r="A59" s="224"/>
      <c r="B59" s="271" t="s">
        <v>358</v>
      </c>
      <c r="C59" s="124"/>
      <c r="D59" s="125"/>
      <c r="E59" s="124"/>
      <c r="F59" s="124"/>
      <c r="G59" s="124"/>
      <c r="H59" s="303"/>
      <c r="I59" s="303"/>
      <c r="J59" s="303"/>
      <c r="K59" s="304"/>
      <c r="L59" s="40"/>
      <c r="M59" s="279">
        <v>5579</v>
      </c>
      <c r="N59" s="290" t="s">
        <v>369</v>
      </c>
      <c r="O59" s="276"/>
      <c r="P59" s="276"/>
      <c r="Q59" s="276"/>
      <c r="R59" s="276"/>
      <c r="S59" s="276"/>
      <c r="T59" s="277"/>
      <c r="U59" s="278"/>
      <c r="V59" s="40"/>
      <c r="W59" s="279"/>
      <c r="X59" s="265"/>
      <c r="Y59" s="265"/>
      <c r="Z59" s="256"/>
      <c r="AA59" s="256"/>
      <c r="AB59" s="256"/>
      <c r="AC59" s="256"/>
      <c r="AD59" s="256"/>
      <c r="AE59" s="256"/>
      <c r="AF59" s="256"/>
      <c r="AG59" s="257"/>
      <c r="AH59" s="281"/>
      <c r="AI59" s="256"/>
      <c r="AJ59" s="256"/>
      <c r="AK59" s="256"/>
      <c r="AL59" s="301"/>
      <c r="AM59" s="301"/>
      <c r="AN59" s="301"/>
      <c r="AO59" s="257"/>
      <c r="AP59" s="256"/>
      <c r="AQ59" s="264"/>
      <c r="AR59" s="24"/>
      <c r="AS59" s="24"/>
    </row>
    <row r="60" spans="1:45" ht="15" customHeight="1" x14ac:dyDescent="0.2">
      <c r="A60" s="224"/>
      <c r="B60" s="279">
        <v>9170</v>
      </c>
      <c r="C60" s="265" t="s">
        <v>364</v>
      </c>
      <c r="D60" s="256"/>
      <c r="E60" s="276"/>
      <c r="F60" s="276"/>
      <c r="G60" s="276"/>
      <c r="H60" s="276"/>
      <c r="I60" s="277"/>
      <c r="J60" s="277"/>
      <c r="K60" s="278"/>
      <c r="L60" s="40"/>
      <c r="M60" s="279">
        <v>5237</v>
      </c>
      <c r="N60" s="290" t="s">
        <v>368</v>
      </c>
      <c r="O60" s="276"/>
      <c r="P60" s="276"/>
      <c r="Q60" s="276"/>
      <c r="R60" s="259"/>
      <c r="S60" s="276"/>
      <c r="T60" s="280"/>
      <c r="U60" s="258"/>
      <c r="V60" s="40"/>
      <c r="W60" s="279"/>
      <c r="X60" s="265"/>
      <c r="Y60" s="265"/>
      <c r="Z60" s="256"/>
      <c r="AA60" s="256"/>
      <c r="AB60" s="256"/>
      <c r="AC60" s="256"/>
      <c r="AD60" s="256"/>
      <c r="AE60" s="256"/>
      <c r="AF60" s="256"/>
      <c r="AG60" s="257"/>
      <c r="AH60" s="281"/>
      <c r="AI60" s="256"/>
      <c r="AJ60" s="256"/>
      <c r="AK60" s="256"/>
      <c r="AL60" s="301"/>
      <c r="AM60" s="301"/>
      <c r="AN60" s="301"/>
      <c r="AO60" s="257"/>
      <c r="AP60" s="256"/>
      <c r="AQ60" s="264"/>
      <c r="AR60" s="24"/>
      <c r="AS60" s="24"/>
    </row>
    <row r="61" spans="1:45" ht="15" customHeight="1" x14ac:dyDescent="0.2">
      <c r="A61" s="224"/>
      <c r="B61" s="279"/>
      <c r="C61" s="265"/>
      <c r="D61" s="256"/>
      <c r="E61" s="276"/>
      <c r="F61" s="276"/>
      <c r="G61" s="276"/>
      <c r="H61" s="276"/>
      <c r="I61" s="277"/>
      <c r="J61" s="277"/>
      <c r="K61" s="278"/>
      <c r="L61" s="40"/>
      <c r="M61" s="279">
        <v>5124</v>
      </c>
      <c r="N61" s="290" t="s">
        <v>367</v>
      </c>
      <c r="O61" s="276"/>
      <c r="P61" s="276"/>
      <c r="Q61" s="276"/>
      <c r="R61" s="259"/>
      <c r="S61" s="276"/>
      <c r="T61" s="280"/>
      <c r="U61" s="258"/>
      <c r="V61" s="40"/>
      <c r="W61" s="279"/>
      <c r="X61" s="265"/>
      <c r="Y61" s="265"/>
      <c r="Z61" s="256"/>
      <c r="AA61" s="256"/>
      <c r="AB61" s="256"/>
      <c r="AC61" s="256"/>
      <c r="AD61" s="256"/>
      <c r="AE61" s="256"/>
      <c r="AF61" s="256"/>
      <c r="AG61" s="257"/>
      <c r="AH61" s="281"/>
      <c r="AI61" s="256"/>
      <c r="AJ61" s="256"/>
      <c r="AK61" s="256"/>
      <c r="AL61" s="301"/>
      <c r="AM61" s="301"/>
      <c r="AN61" s="301"/>
      <c r="AO61" s="257"/>
      <c r="AP61" s="256"/>
      <c r="AQ61" s="264"/>
      <c r="AR61" s="24"/>
      <c r="AS61" s="24"/>
    </row>
    <row r="62" spans="1:45" ht="15" customHeight="1" x14ac:dyDescent="0.2">
      <c r="A62" s="224"/>
      <c r="B62" s="307" t="s">
        <v>361</v>
      </c>
      <c r="C62" s="127" t="s">
        <v>362</v>
      </c>
      <c r="D62" s="127"/>
      <c r="E62" s="124" t="s">
        <v>3</v>
      </c>
      <c r="F62" s="124"/>
      <c r="G62" s="124" t="s">
        <v>363</v>
      </c>
      <c r="H62" s="303"/>
      <c r="I62" s="310" t="s">
        <v>372</v>
      </c>
      <c r="J62" s="303"/>
      <c r="K62" s="304"/>
      <c r="L62" s="40"/>
      <c r="M62" s="279">
        <v>5033</v>
      </c>
      <c r="N62" s="290" t="s">
        <v>366</v>
      </c>
      <c r="O62" s="276"/>
      <c r="P62" s="276"/>
      <c r="Q62" s="276"/>
      <c r="R62" s="259"/>
      <c r="S62" s="276"/>
      <c r="T62" s="280"/>
      <c r="U62" s="258"/>
      <c r="V62" s="40"/>
      <c r="W62" s="279"/>
      <c r="X62" s="265"/>
      <c r="Y62" s="265"/>
      <c r="Z62" s="256"/>
      <c r="AA62" s="256"/>
      <c r="AB62" s="256"/>
      <c r="AC62" s="256"/>
      <c r="AD62" s="256"/>
      <c r="AE62" s="256"/>
      <c r="AF62" s="256"/>
      <c r="AG62" s="257"/>
      <c r="AH62" s="281"/>
      <c r="AI62" s="256"/>
      <c r="AJ62" s="256"/>
      <c r="AK62" s="256"/>
      <c r="AL62" s="301"/>
      <c r="AM62" s="301"/>
      <c r="AN62" s="301"/>
      <c r="AO62" s="257"/>
      <c r="AP62" s="256"/>
      <c r="AQ62" s="264"/>
      <c r="AR62" s="24"/>
      <c r="AS62" s="24"/>
    </row>
    <row r="63" spans="1:45" ht="15" customHeight="1" x14ac:dyDescent="0.2">
      <c r="A63" s="224"/>
      <c r="B63" s="308"/>
      <c r="C63" s="309" t="s">
        <v>371</v>
      </c>
      <c r="D63" s="276"/>
      <c r="E63" s="276">
        <v>293</v>
      </c>
      <c r="F63" s="276"/>
      <c r="G63" s="276">
        <v>2030.5324232081912</v>
      </c>
      <c r="H63" s="276"/>
      <c r="I63" s="277"/>
      <c r="J63" s="277"/>
      <c r="K63" s="278"/>
      <c r="L63" s="40"/>
      <c r="M63" s="279"/>
      <c r="N63" s="256"/>
      <c r="O63" s="276"/>
      <c r="P63" s="276"/>
      <c r="Q63" s="276"/>
      <c r="R63" s="259"/>
      <c r="S63" s="276"/>
      <c r="T63" s="280"/>
      <c r="U63" s="258"/>
      <c r="V63" s="40"/>
      <c r="W63" s="279"/>
      <c r="X63" s="265"/>
      <c r="Y63" s="265"/>
      <c r="Z63" s="256"/>
      <c r="AA63" s="256"/>
      <c r="AB63" s="256"/>
      <c r="AC63" s="256"/>
      <c r="AD63" s="256"/>
      <c r="AE63" s="256"/>
      <c r="AF63" s="256"/>
      <c r="AG63" s="257"/>
      <c r="AH63" s="281"/>
      <c r="AI63" s="256"/>
      <c r="AJ63" s="256"/>
      <c r="AK63" s="256"/>
      <c r="AL63" s="301"/>
      <c r="AM63" s="301"/>
      <c r="AN63" s="301"/>
      <c r="AO63" s="257"/>
      <c r="AP63" s="256"/>
      <c r="AQ63" s="264"/>
      <c r="AR63" s="24"/>
      <c r="AS63" s="24"/>
    </row>
    <row r="64" spans="1:45" ht="15" customHeight="1" x14ac:dyDescent="0.2">
      <c r="A64" s="224"/>
      <c r="B64" s="279"/>
      <c r="C64" s="265"/>
      <c r="D64" s="256"/>
      <c r="E64" s="276"/>
      <c r="F64" s="276"/>
      <c r="G64" s="276"/>
      <c r="H64" s="276"/>
      <c r="I64" s="277"/>
      <c r="J64" s="277"/>
      <c r="K64" s="278"/>
      <c r="L64" s="40"/>
      <c r="M64" s="279"/>
      <c r="N64" s="256"/>
      <c r="O64" s="276"/>
      <c r="P64" s="276"/>
      <c r="Q64" s="276"/>
      <c r="R64" s="259"/>
      <c r="S64" s="276"/>
      <c r="T64" s="280"/>
      <c r="U64" s="258"/>
      <c r="V64" s="40"/>
      <c r="W64" s="279"/>
      <c r="X64" s="265"/>
      <c r="Y64" s="265"/>
      <c r="Z64" s="256"/>
      <c r="AA64" s="256"/>
      <c r="AB64" s="256"/>
      <c r="AC64" s="256"/>
      <c r="AD64" s="256"/>
      <c r="AE64" s="256"/>
      <c r="AF64" s="256"/>
      <c r="AG64" s="257"/>
      <c r="AH64" s="281"/>
      <c r="AI64" s="256"/>
      <c r="AJ64" s="256"/>
      <c r="AK64" s="256"/>
      <c r="AL64" s="301"/>
      <c r="AM64" s="301"/>
      <c r="AN64" s="301"/>
      <c r="AO64" s="257"/>
      <c r="AP64" s="256"/>
      <c r="AQ64" s="264"/>
      <c r="AR64" s="24"/>
      <c r="AS64" s="24"/>
    </row>
    <row r="65" spans="1:45" s="8" customFormat="1" ht="15" customHeight="1" x14ac:dyDescent="0.25">
      <c r="A65" s="9"/>
      <c r="B65" s="266"/>
      <c r="C65" s="268"/>
      <c r="D65" s="268"/>
      <c r="E65" s="268"/>
      <c r="F65" s="268"/>
      <c r="G65" s="268"/>
      <c r="H65" s="283"/>
      <c r="I65" s="283"/>
      <c r="J65" s="283"/>
      <c r="K65" s="284"/>
      <c r="L65" s="40"/>
      <c r="M65" s="266"/>
      <c r="N65" s="268"/>
      <c r="O65" s="268"/>
      <c r="P65" s="268"/>
      <c r="Q65" s="268"/>
      <c r="R65" s="268"/>
      <c r="S65" s="268"/>
      <c r="T65" s="268"/>
      <c r="U65" s="284"/>
      <c r="V65" s="40"/>
      <c r="W65" s="266"/>
      <c r="X65" s="268"/>
      <c r="Y65" s="268"/>
      <c r="Z65" s="268"/>
      <c r="AA65" s="268"/>
      <c r="AB65" s="268"/>
      <c r="AC65" s="268"/>
      <c r="AD65" s="268"/>
      <c r="AE65" s="268"/>
      <c r="AF65" s="283"/>
      <c r="AG65" s="283"/>
      <c r="AH65" s="284"/>
      <c r="AI65" s="268"/>
      <c r="AJ65" s="268"/>
      <c r="AK65" s="268"/>
      <c r="AL65" s="268"/>
      <c r="AM65" s="268"/>
      <c r="AN65" s="268"/>
      <c r="AO65" s="268"/>
      <c r="AP65" s="268"/>
      <c r="AQ65" s="270"/>
      <c r="AR65" s="38"/>
      <c r="AS65" s="285"/>
    </row>
    <row r="66" spans="1:45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286"/>
      <c r="AG66" s="287"/>
      <c r="AH66" s="287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285"/>
    </row>
    <row r="67" spans="1:45" ht="15" customHeight="1" x14ac:dyDescent="0.2">
      <c r="A67" s="224"/>
      <c r="B67" s="271" t="s">
        <v>256</v>
      </c>
      <c r="C67" s="124"/>
      <c r="D67" s="124"/>
      <c r="E67" s="124"/>
      <c r="F67" s="124" t="s">
        <v>237</v>
      </c>
      <c r="G67" s="124" t="s">
        <v>3</v>
      </c>
      <c r="H67" s="124" t="s">
        <v>5</v>
      </c>
      <c r="I67" s="124" t="s">
        <v>6</v>
      </c>
      <c r="J67" s="124" t="s">
        <v>238</v>
      </c>
      <c r="K67" s="272" t="s">
        <v>16</v>
      </c>
      <c r="L67" s="38"/>
      <c r="M67" s="273" t="s">
        <v>239</v>
      </c>
      <c r="N67" s="125"/>
      <c r="O67" s="125"/>
      <c r="P67" s="124" t="s">
        <v>3</v>
      </c>
      <c r="Q67" s="124" t="s">
        <v>5</v>
      </c>
      <c r="R67" s="124" t="s">
        <v>6</v>
      </c>
      <c r="S67" s="124" t="s">
        <v>238</v>
      </c>
      <c r="T67" s="125"/>
      <c r="U67" s="272" t="s">
        <v>16</v>
      </c>
      <c r="V67" s="38"/>
      <c r="W67" s="273" t="s">
        <v>273</v>
      </c>
      <c r="X67" s="125"/>
      <c r="Y67" s="125"/>
      <c r="Z67" s="125"/>
      <c r="AA67" s="125"/>
      <c r="AB67" s="125"/>
      <c r="AC67" s="125"/>
      <c r="AD67" s="125"/>
      <c r="AE67" s="125"/>
      <c r="AF67" s="288"/>
      <c r="AG67" s="288"/>
      <c r="AH67" s="289"/>
      <c r="AI67" s="123" t="s">
        <v>348</v>
      </c>
      <c r="AJ67" s="127"/>
      <c r="AK67" s="127"/>
      <c r="AL67" s="300" t="s">
        <v>3</v>
      </c>
      <c r="AM67" s="300" t="s">
        <v>5</v>
      </c>
      <c r="AN67" s="300" t="s">
        <v>6</v>
      </c>
      <c r="AO67" s="125"/>
      <c r="AP67" s="125"/>
      <c r="AQ67" s="128"/>
      <c r="AR67" s="24"/>
      <c r="AS67" s="24"/>
    </row>
    <row r="68" spans="1:45" ht="15" customHeight="1" x14ac:dyDescent="0.2">
      <c r="A68" s="224"/>
      <c r="B68" s="275">
        <v>1979</v>
      </c>
      <c r="C68" s="276" t="s">
        <v>37</v>
      </c>
      <c r="D68" s="256" t="s">
        <v>35</v>
      </c>
      <c r="E68" s="276"/>
      <c r="F68" s="276">
        <v>26</v>
      </c>
      <c r="G68" s="276">
        <v>7</v>
      </c>
      <c r="H68" s="277">
        <f t="shared" ref="H68:H70" si="10">PRODUCT((V14+W14)/U14)</f>
        <v>0.14285714285714285</v>
      </c>
      <c r="I68" s="294">
        <f t="shared" ref="I68:I70" si="11">PRODUCT(X14/U14)</f>
        <v>1.1428571428571428</v>
      </c>
      <c r="J68" s="277">
        <f t="shared" ref="J68:J70" si="12">PRODUCT(V14+W14+X14)/U14</f>
        <v>1.2857142857142858</v>
      </c>
      <c r="K68" s="278">
        <f t="shared" ref="K68:K70" si="13">PRODUCT(Y14/U14)</f>
        <v>1.7142857142857142</v>
      </c>
      <c r="L68" s="40"/>
      <c r="M68" s="279" t="s">
        <v>257</v>
      </c>
      <c r="N68" s="276"/>
      <c r="O68" s="276"/>
      <c r="P68" s="298" t="s">
        <v>37</v>
      </c>
      <c r="Q68" s="276" t="s">
        <v>266</v>
      </c>
      <c r="R68" s="298" t="s">
        <v>34</v>
      </c>
      <c r="S68" s="276" t="s">
        <v>267</v>
      </c>
      <c r="T68" s="277"/>
      <c r="U68" s="258" t="s">
        <v>270</v>
      </c>
      <c r="V68" s="40"/>
      <c r="W68" s="279"/>
      <c r="X68" s="265"/>
      <c r="Y68" s="265"/>
      <c r="Z68" s="256"/>
      <c r="AA68" s="256"/>
      <c r="AB68" s="256"/>
      <c r="AC68" s="256"/>
      <c r="AD68" s="256"/>
      <c r="AE68" s="256"/>
      <c r="AF68" s="256"/>
      <c r="AG68" s="257"/>
      <c r="AH68" s="281"/>
      <c r="AI68" s="262" t="s">
        <v>349</v>
      </c>
      <c r="AJ68" s="256"/>
      <c r="AK68" s="256"/>
      <c r="AL68" s="257">
        <v>31</v>
      </c>
      <c r="AM68" s="257">
        <v>29</v>
      </c>
      <c r="AN68" s="257">
        <v>16</v>
      </c>
      <c r="AO68" s="256"/>
      <c r="AP68" s="256"/>
      <c r="AQ68" s="264"/>
      <c r="AR68" s="24"/>
      <c r="AS68" s="24"/>
    </row>
    <row r="69" spans="1:45" ht="15" customHeight="1" x14ac:dyDescent="0.2">
      <c r="A69" s="224"/>
      <c r="B69" s="275">
        <v>1980</v>
      </c>
      <c r="C69" s="276" t="s">
        <v>37</v>
      </c>
      <c r="D69" s="256" t="s">
        <v>35</v>
      </c>
      <c r="E69" s="276"/>
      <c r="F69" s="276">
        <v>27</v>
      </c>
      <c r="G69" s="276">
        <v>6</v>
      </c>
      <c r="H69" s="294">
        <f t="shared" si="10"/>
        <v>1.8333333333333333</v>
      </c>
      <c r="I69" s="277">
        <f t="shared" si="11"/>
        <v>0.5</v>
      </c>
      <c r="J69" s="294">
        <f t="shared" si="12"/>
        <v>2.3333333333333335</v>
      </c>
      <c r="K69" s="278">
        <f t="shared" si="13"/>
        <v>4.666666666666667</v>
      </c>
      <c r="L69" s="40"/>
      <c r="M69" s="279" t="s">
        <v>258</v>
      </c>
      <c r="N69" s="276"/>
      <c r="O69" s="276"/>
      <c r="P69" s="276" t="s">
        <v>37</v>
      </c>
      <c r="Q69" s="276" t="s">
        <v>34</v>
      </c>
      <c r="R69" s="276" t="s">
        <v>69</v>
      </c>
      <c r="S69" s="298" t="s">
        <v>36</v>
      </c>
      <c r="T69" s="277"/>
      <c r="U69" s="258" t="s">
        <v>217</v>
      </c>
      <c r="V69" s="40"/>
      <c r="W69" s="279"/>
      <c r="X69" s="265"/>
      <c r="Y69" s="265"/>
      <c r="Z69" s="256"/>
      <c r="AA69" s="256"/>
      <c r="AB69" s="256"/>
      <c r="AC69" s="256"/>
      <c r="AD69" s="256"/>
      <c r="AE69" s="256"/>
      <c r="AF69" s="256"/>
      <c r="AG69" s="257"/>
      <c r="AH69" s="281"/>
      <c r="AI69" s="256" t="s">
        <v>350</v>
      </c>
      <c r="AJ69" s="256"/>
      <c r="AK69" s="256"/>
      <c r="AL69" s="257"/>
      <c r="AM69" s="301">
        <f>PRODUCT(AM68/AL68)</f>
        <v>0.93548387096774188</v>
      </c>
      <c r="AN69" s="301">
        <f>PRODUCT(AN68/AL68)</f>
        <v>0.5161290322580645</v>
      </c>
      <c r="AO69" s="256"/>
      <c r="AP69" s="256"/>
      <c r="AQ69" s="264"/>
      <c r="AR69" s="24"/>
      <c r="AS69" s="24"/>
    </row>
    <row r="70" spans="1:45" ht="15" customHeight="1" x14ac:dyDescent="0.2">
      <c r="A70" s="224"/>
      <c r="B70" s="275">
        <v>1981</v>
      </c>
      <c r="C70" s="276" t="s">
        <v>37</v>
      </c>
      <c r="D70" s="256" t="s">
        <v>35</v>
      </c>
      <c r="E70" s="276"/>
      <c r="F70" s="276">
        <v>28</v>
      </c>
      <c r="G70" s="276">
        <v>6</v>
      </c>
      <c r="H70" s="277">
        <f t="shared" si="10"/>
        <v>0.5</v>
      </c>
      <c r="I70" s="277">
        <f t="shared" si="11"/>
        <v>0.16666666666666666</v>
      </c>
      <c r="J70" s="277">
        <f t="shared" si="12"/>
        <v>0.66666666666666663</v>
      </c>
      <c r="K70" s="278">
        <f t="shared" si="13"/>
        <v>4.5</v>
      </c>
      <c r="L70" s="40"/>
      <c r="M70" s="279" t="s">
        <v>259</v>
      </c>
      <c r="N70" s="276"/>
      <c r="O70" s="276"/>
      <c r="P70" s="276" t="s">
        <v>37</v>
      </c>
      <c r="Q70" s="276" t="s">
        <v>111</v>
      </c>
      <c r="R70" s="276" t="s">
        <v>68</v>
      </c>
      <c r="S70" s="276" t="s">
        <v>69</v>
      </c>
      <c r="T70" s="277"/>
      <c r="U70" s="258" t="s">
        <v>68</v>
      </c>
      <c r="V70" s="40"/>
      <c r="W70" s="279"/>
      <c r="X70" s="265"/>
      <c r="Y70" s="265"/>
      <c r="Z70" s="256"/>
      <c r="AA70" s="256"/>
      <c r="AB70" s="256"/>
      <c r="AC70" s="256"/>
      <c r="AD70" s="256"/>
      <c r="AE70" s="256"/>
      <c r="AF70" s="256"/>
      <c r="AG70" s="257"/>
      <c r="AH70" s="281"/>
      <c r="AI70" s="256"/>
      <c r="AJ70" s="256"/>
      <c r="AK70" s="256"/>
      <c r="AL70" s="256"/>
      <c r="AM70" s="256"/>
      <c r="AN70" s="256"/>
      <c r="AO70" s="256"/>
      <c r="AP70" s="256"/>
      <c r="AQ70" s="264"/>
      <c r="AR70" s="24"/>
      <c r="AS70" s="24"/>
    </row>
    <row r="71" spans="1:45" ht="15" customHeight="1" x14ac:dyDescent="0.2">
      <c r="A71" s="224"/>
      <c r="B71" s="275">
        <v>1982</v>
      </c>
      <c r="C71" s="276" t="s">
        <v>36</v>
      </c>
      <c r="D71" s="256" t="s">
        <v>35</v>
      </c>
      <c r="E71" s="276"/>
      <c r="F71" s="276">
        <v>29</v>
      </c>
      <c r="G71" s="276">
        <v>6</v>
      </c>
      <c r="H71" s="277">
        <f>PRODUCT((V17+W17)/U17)</f>
        <v>0.66666666666666663</v>
      </c>
      <c r="I71" s="277">
        <f>PRODUCT(X17/U17)</f>
        <v>0.16666666666666666</v>
      </c>
      <c r="J71" s="277">
        <f>PRODUCT(V17+W17+X17)/U17</f>
        <v>0.83333333333333337</v>
      </c>
      <c r="K71" s="278">
        <f>PRODUCT(Y17/U17)</f>
        <v>3.1666666666666665</v>
      </c>
      <c r="L71" s="40"/>
      <c r="M71" s="279" t="s">
        <v>260</v>
      </c>
      <c r="N71" s="276"/>
      <c r="O71" s="276"/>
      <c r="P71" s="276" t="s">
        <v>37</v>
      </c>
      <c r="Q71" s="276" t="s">
        <v>69</v>
      </c>
      <c r="R71" s="276" t="s">
        <v>217</v>
      </c>
      <c r="S71" s="276" t="s">
        <v>39</v>
      </c>
      <c r="T71" s="277"/>
      <c r="U71" s="258" t="s">
        <v>40</v>
      </c>
      <c r="V71" s="40"/>
      <c r="W71" s="279"/>
      <c r="X71" s="265"/>
      <c r="Y71" s="265"/>
      <c r="Z71" s="256"/>
      <c r="AA71" s="256"/>
      <c r="AB71" s="256"/>
      <c r="AC71" s="256"/>
      <c r="AD71" s="256"/>
      <c r="AE71" s="256"/>
      <c r="AF71" s="256"/>
      <c r="AG71" s="257"/>
      <c r="AH71" s="281"/>
      <c r="AI71" s="256"/>
      <c r="AJ71" s="256"/>
      <c r="AK71" s="256"/>
      <c r="AL71" s="256"/>
      <c r="AM71" s="256"/>
      <c r="AN71" s="256"/>
      <c r="AO71" s="256"/>
      <c r="AP71" s="256"/>
      <c r="AQ71" s="264"/>
      <c r="AR71" s="24"/>
      <c r="AS71" s="24"/>
    </row>
    <row r="72" spans="1:45" ht="15" customHeight="1" x14ac:dyDescent="0.2">
      <c r="A72" s="224"/>
      <c r="B72" s="275">
        <v>1983</v>
      </c>
      <c r="C72" s="276" t="s">
        <v>38</v>
      </c>
      <c r="D72" s="256" t="s">
        <v>35</v>
      </c>
      <c r="E72" s="276"/>
      <c r="F72" s="276">
        <v>30</v>
      </c>
      <c r="G72" s="276">
        <v>6</v>
      </c>
      <c r="H72" s="277">
        <f t="shared" ref="H72" si="14">PRODUCT((V18+W18)/U18)</f>
        <v>1.6666666666666667</v>
      </c>
      <c r="I72" s="277">
        <f t="shared" ref="I72" si="15">PRODUCT(X18/U18)</f>
        <v>0.5</v>
      </c>
      <c r="J72" s="277">
        <f t="shared" ref="J72" si="16">PRODUCT(V18+W18+X18)/U18</f>
        <v>2.1666666666666665</v>
      </c>
      <c r="K72" s="295">
        <f t="shared" ref="K72" si="17">PRODUCT(Y18/U18)</f>
        <v>5.5</v>
      </c>
      <c r="L72" s="40"/>
      <c r="M72" s="279" t="s">
        <v>261</v>
      </c>
      <c r="N72" s="276"/>
      <c r="O72" s="276"/>
      <c r="P72" s="276" t="s">
        <v>37</v>
      </c>
      <c r="Q72" s="298" t="s">
        <v>38</v>
      </c>
      <c r="R72" s="276" t="s">
        <v>267</v>
      </c>
      <c r="S72" s="276" t="s">
        <v>41</v>
      </c>
      <c r="T72" s="277"/>
      <c r="U72" s="296" t="s">
        <v>74</v>
      </c>
      <c r="V72" s="40"/>
      <c r="W72" s="279"/>
      <c r="X72" s="265"/>
      <c r="Y72" s="265"/>
      <c r="Z72" s="256"/>
      <c r="AA72" s="256"/>
      <c r="AB72" s="256"/>
      <c r="AC72" s="256"/>
      <c r="AD72" s="256"/>
      <c r="AE72" s="256"/>
      <c r="AF72" s="256"/>
      <c r="AG72" s="257"/>
      <c r="AH72" s="281"/>
      <c r="AI72" s="256"/>
      <c r="AJ72" s="256"/>
      <c r="AK72" s="256"/>
      <c r="AL72" s="256"/>
      <c r="AM72" s="256"/>
      <c r="AN72" s="256"/>
      <c r="AO72" s="256"/>
      <c r="AP72" s="256"/>
      <c r="AQ72" s="264"/>
      <c r="AR72" s="24"/>
      <c r="AS72" s="24"/>
    </row>
    <row r="73" spans="1:45" ht="15" customHeight="1" x14ac:dyDescent="0.2">
      <c r="A73" s="224"/>
      <c r="B73" s="275">
        <v>1984</v>
      </c>
      <c r="C73" s="276" t="s">
        <v>39</v>
      </c>
      <c r="D73" s="256" t="s">
        <v>35</v>
      </c>
      <c r="E73" s="276"/>
      <c r="F73" s="276">
        <v>31</v>
      </c>
      <c r="G73" s="276"/>
      <c r="H73" s="277"/>
      <c r="I73" s="277"/>
      <c r="J73" s="277"/>
      <c r="K73" s="278"/>
      <c r="L73" s="40"/>
      <c r="M73" s="279" t="s">
        <v>262</v>
      </c>
      <c r="N73" s="276"/>
      <c r="O73" s="276"/>
      <c r="P73" s="276" t="s">
        <v>37</v>
      </c>
      <c r="Q73" s="276" t="s">
        <v>34</v>
      </c>
      <c r="R73" s="276" t="s">
        <v>219</v>
      </c>
      <c r="S73" s="276" t="s">
        <v>69</v>
      </c>
      <c r="T73" s="277"/>
      <c r="U73" s="258" t="s">
        <v>69</v>
      </c>
      <c r="V73" s="40"/>
      <c r="W73" s="279"/>
      <c r="X73" s="265"/>
      <c r="Y73" s="265"/>
      <c r="Z73" s="256"/>
      <c r="AA73" s="256"/>
      <c r="AB73" s="256"/>
      <c r="AC73" s="256"/>
      <c r="AD73" s="256"/>
      <c r="AE73" s="256"/>
      <c r="AF73" s="256"/>
      <c r="AG73" s="257"/>
      <c r="AH73" s="281"/>
      <c r="AI73" s="256"/>
      <c r="AJ73" s="256"/>
      <c r="AK73" s="256"/>
      <c r="AL73" s="256"/>
      <c r="AM73" s="256"/>
      <c r="AN73" s="256"/>
      <c r="AO73" s="256"/>
      <c r="AP73" s="256"/>
      <c r="AQ73" s="264"/>
      <c r="AR73" s="24"/>
      <c r="AS73" s="24"/>
    </row>
    <row r="74" spans="1:45" ht="15" customHeight="1" x14ac:dyDescent="0.2">
      <c r="A74" s="224"/>
      <c r="B74" s="275">
        <v>1985</v>
      </c>
      <c r="C74" s="276"/>
      <c r="D74" s="256"/>
      <c r="E74" s="276"/>
      <c r="F74" s="276">
        <v>32</v>
      </c>
      <c r="G74" s="276"/>
      <c r="H74" s="277"/>
      <c r="I74" s="277"/>
      <c r="J74" s="277"/>
      <c r="K74" s="278"/>
      <c r="L74" s="40"/>
      <c r="M74" s="279" t="s">
        <v>263</v>
      </c>
      <c r="N74" s="276"/>
      <c r="O74" s="276"/>
      <c r="P74" s="276" t="s">
        <v>69</v>
      </c>
      <c r="Q74" s="276" t="s">
        <v>111</v>
      </c>
      <c r="R74" s="276" t="s">
        <v>268</v>
      </c>
      <c r="S74" s="276" t="s">
        <v>178</v>
      </c>
      <c r="T74" s="277"/>
      <c r="U74" s="258" t="s">
        <v>180</v>
      </c>
      <c r="V74" s="40"/>
      <c r="W74" s="279"/>
      <c r="X74" s="265"/>
      <c r="Y74" s="265"/>
      <c r="Z74" s="256"/>
      <c r="AA74" s="256"/>
      <c r="AB74" s="256"/>
      <c r="AC74" s="256"/>
      <c r="AD74" s="256"/>
      <c r="AE74" s="256"/>
      <c r="AF74" s="256"/>
      <c r="AG74" s="257"/>
      <c r="AH74" s="281"/>
      <c r="AI74" s="256"/>
      <c r="AJ74" s="256"/>
      <c r="AK74" s="256"/>
      <c r="AL74" s="256"/>
      <c r="AM74" s="256"/>
      <c r="AN74" s="256"/>
      <c r="AO74" s="256"/>
      <c r="AP74" s="256"/>
      <c r="AQ74" s="264"/>
      <c r="AR74" s="24"/>
      <c r="AS74" s="24"/>
    </row>
    <row r="75" spans="1:45" ht="15" customHeight="1" x14ac:dyDescent="0.2">
      <c r="A75" s="224"/>
      <c r="B75" s="275">
        <v>1986</v>
      </c>
      <c r="C75" s="276" t="s">
        <v>74</v>
      </c>
      <c r="D75" s="256" t="s">
        <v>35</v>
      </c>
      <c r="E75" s="276"/>
      <c r="F75" s="276">
        <v>33</v>
      </c>
      <c r="G75" s="276"/>
      <c r="H75" s="277"/>
      <c r="I75" s="277"/>
      <c r="J75" s="277"/>
      <c r="K75" s="278"/>
      <c r="L75" s="40"/>
      <c r="M75" s="279" t="s">
        <v>264</v>
      </c>
      <c r="N75" s="276"/>
      <c r="O75" s="276"/>
      <c r="P75" s="276" t="s">
        <v>178</v>
      </c>
      <c r="Q75" s="276" t="s">
        <v>74</v>
      </c>
      <c r="R75" s="276" t="s">
        <v>269</v>
      </c>
      <c r="S75" s="276" t="s">
        <v>217</v>
      </c>
      <c r="T75" s="277"/>
      <c r="U75" s="258" t="s">
        <v>271</v>
      </c>
      <c r="V75" s="40"/>
      <c r="W75" s="279"/>
      <c r="X75" s="265"/>
      <c r="Y75" s="265"/>
      <c r="Z75" s="256"/>
      <c r="AA75" s="256"/>
      <c r="AB75" s="256"/>
      <c r="AC75" s="256"/>
      <c r="AD75" s="256"/>
      <c r="AE75" s="256"/>
      <c r="AF75" s="256"/>
      <c r="AG75" s="257"/>
      <c r="AH75" s="281"/>
      <c r="AI75" s="256"/>
      <c r="AJ75" s="256"/>
      <c r="AK75" s="256"/>
      <c r="AL75" s="256"/>
      <c r="AM75" s="256"/>
      <c r="AN75" s="256"/>
      <c r="AO75" s="256"/>
      <c r="AP75" s="256"/>
      <c r="AQ75" s="264"/>
      <c r="AR75" s="24"/>
      <c r="AS75" s="24"/>
    </row>
    <row r="76" spans="1:45" s="8" customFormat="1" ht="15" customHeight="1" x14ac:dyDescent="0.25">
      <c r="A76" s="9"/>
      <c r="B76" s="266"/>
      <c r="C76" s="268"/>
      <c r="D76" s="268"/>
      <c r="E76" s="268"/>
      <c r="F76" s="268"/>
      <c r="G76" s="268"/>
      <c r="H76" s="283"/>
      <c r="I76" s="283"/>
      <c r="J76" s="283"/>
      <c r="K76" s="284"/>
      <c r="L76" s="40"/>
      <c r="M76" s="266"/>
      <c r="N76" s="268"/>
      <c r="O76" s="268"/>
      <c r="P76" s="268"/>
      <c r="Q76" s="268"/>
      <c r="R76" s="268"/>
      <c r="S76" s="268"/>
      <c r="T76" s="268"/>
      <c r="U76" s="284"/>
      <c r="V76" s="40"/>
      <c r="W76" s="266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70"/>
      <c r="AI76" s="268"/>
      <c r="AJ76" s="268"/>
      <c r="AK76" s="268"/>
      <c r="AL76" s="268"/>
      <c r="AM76" s="268"/>
      <c r="AN76" s="268"/>
      <c r="AO76" s="268"/>
      <c r="AP76" s="268"/>
      <c r="AQ76" s="270"/>
      <c r="AR76" s="38"/>
      <c r="AS76" s="285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24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285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4"/>
      <c r="AM78" s="24"/>
      <c r="AN78" s="24"/>
      <c r="AO78" s="38"/>
      <c r="AP78" s="38"/>
      <c r="AQ78" s="38"/>
      <c r="AR78" s="285"/>
      <c r="AS78" s="285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4"/>
      <c r="AM79" s="24"/>
      <c r="AN79" s="24"/>
      <c r="AO79" s="38"/>
      <c r="AP79" s="38"/>
      <c r="AQ79" s="38"/>
      <c r="AR79" s="285"/>
      <c r="AS79" s="285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4"/>
      <c r="AM80" s="24"/>
      <c r="AN80" s="24"/>
      <c r="AO80" s="38"/>
      <c r="AP80" s="38"/>
      <c r="AQ80" s="38"/>
      <c r="AR80" s="285"/>
      <c r="AS80" s="285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4"/>
      <c r="AM81" s="24"/>
      <c r="AN81" s="24"/>
      <c r="AO81" s="38"/>
      <c r="AP81" s="38"/>
      <c r="AQ81" s="38"/>
      <c r="AR81" s="285"/>
      <c r="AS81" s="285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4"/>
      <c r="AM82" s="24"/>
      <c r="AN82" s="24"/>
      <c r="AO82" s="38"/>
      <c r="AP82" s="38"/>
      <c r="AQ82" s="38"/>
      <c r="AR82" s="285"/>
      <c r="AS82" s="285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4"/>
      <c r="AM83" s="24"/>
      <c r="AN83" s="24"/>
      <c r="AO83" s="38"/>
      <c r="AP83" s="38"/>
      <c r="AQ83" s="38"/>
      <c r="AR83" s="285"/>
      <c r="AS83" s="285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M84" s="24"/>
      <c r="AN84" s="24"/>
      <c r="AO84" s="38"/>
      <c r="AP84" s="38"/>
      <c r="AQ84" s="38"/>
      <c r="AR84" s="285"/>
      <c r="AS84" s="285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M85" s="24"/>
      <c r="AN85" s="24"/>
      <c r="AO85" s="38"/>
      <c r="AP85" s="38"/>
      <c r="AQ85" s="38"/>
      <c r="AR85" s="285"/>
      <c r="AS85" s="285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M86" s="24"/>
      <c r="AN86" s="24"/>
      <c r="AO86" s="38"/>
      <c r="AP86" s="38"/>
      <c r="AQ86" s="38"/>
      <c r="AR86" s="285"/>
      <c r="AS86" s="96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M87" s="24"/>
      <c r="AN87" s="24"/>
      <c r="AO87" s="38"/>
      <c r="AP87" s="38"/>
      <c r="AQ87" s="38"/>
      <c r="AR87" s="285"/>
      <c r="AS87" s="96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M88" s="24"/>
      <c r="AN88" s="24"/>
      <c r="AO88" s="38"/>
      <c r="AP88" s="38"/>
      <c r="AQ88" s="38"/>
      <c r="AR88" s="285"/>
      <c r="AS88" s="96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M89" s="24"/>
      <c r="AN89" s="24"/>
      <c r="AO89" s="38"/>
      <c r="AP89" s="38"/>
      <c r="AQ89" s="38"/>
      <c r="AR89" s="285"/>
      <c r="AS89" s="96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M90" s="24"/>
      <c r="AN90" s="24"/>
      <c r="AO90" s="38"/>
      <c r="AP90" s="38"/>
      <c r="AQ90" s="38"/>
      <c r="AR90" s="285"/>
      <c r="AS90" s="96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M91" s="24"/>
      <c r="AN91" s="24"/>
      <c r="AO91" s="38"/>
      <c r="AP91" s="38"/>
      <c r="AQ91" s="38"/>
      <c r="AR91" s="285"/>
      <c r="AS91" s="96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M92" s="24"/>
      <c r="AN92" s="24"/>
      <c r="AO92" s="38"/>
      <c r="AP92" s="38"/>
      <c r="AQ92" s="38"/>
      <c r="AR92" s="285"/>
      <c r="AS92" s="96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M93" s="24"/>
      <c r="AN93" s="24"/>
      <c r="AO93" s="38"/>
      <c r="AP93" s="38"/>
      <c r="AQ93" s="38"/>
      <c r="AR93" s="285"/>
      <c r="AS93" s="96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M94" s="24"/>
      <c r="AN94" s="24"/>
      <c r="AO94" s="38"/>
      <c r="AP94" s="38"/>
      <c r="AQ94" s="38"/>
      <c r="AR94" s="285"/>
      <c r="AS94" s="96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M95" s="24"/>
      <c r="AN95" s="24"/>
      <c r="AO95" s="38"/>
      <c r="AP95" s="38"/>
      <c r="AQ95" s="38"/>
      <c r="AR95" s="285"/>
      <c r="AS95" s="96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M96" s="24"/>
      <c r="AN96" s="24"/>
      <c r="AO96" s="38"/>
      <c r="AP96" s="38"/>
      <c r="AQ96" s="38"/>
      <c r="AR96" s="285"/>
      <c r="AS96" s="96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M97" s="24"/>
      <c r="AN97" s="24"/>
      <c r="AO97" s="38"/>
      <c r="AP97" s="38"/>
      <c r="AQ97" s="38"/>
      <c r="AR97" s="285"/>
      <c r="AS97" s="96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M98" s="24"/>
      <c r="AN98" s="24"/>
      <c r="AO98" s="38"/>
      <c r="AP98" s="38"/>
      <c r="AQ98" s="38"/>
      <c r="AR98" s="285"/>
      <c r="AS98" s="96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4"/>
      <c r="AM99" s="24"/>
      <c r="AN99" s="24"/>
      <c r="AO99" s="38"/>
      <c r="AP99" s="38"/>
      <c r="AQ99" s="38"/>
      <c r="AR99" s="285"/>
      <c r="AS99" s="96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4"/>
      <c r="AM100" s="24"/>
      <c r="AN100" s="24"/>
      <c r="AO100" s="38"/>
      <c r="AP100" s="38"/>
      <c r="AQ100" s="38"/>
      <c r="AR100" s="285"/>
      <c r="AS100" s="96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4"/>
      <c r="AM101" s="24"/>
      <c r="AN101" s="24"/>
      <c r="AO101" s="38"/>
      <c r="AP101" s="38"/>
      <c r="AQ101" s="38"/>
      <c r="AR101" s="285"/>
      <c r="AS101" s="96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4"/>
      <c r="AM102" s="24"/>
      <c r="AN102" s="24"/>
      <c r="AO102" s="38"/>
      <c r="AP102" s="38"/>
      <c r="AQ102" s="38"/>
      <c r="AR102" s="285"/>
      <c r="AS102" s="96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4"/>
      <c r="AM103" s="24"/>
      <c r="AN103" s="24"/>
      <c r="AO103" s="38"/>
      <c r="AP103" s="38"/>
      <c r="AQ103" s="38"/>
      <c r="AR103" s="285"/>
      <c r="AS103" s="96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4"/>
      <c r="AM104" s="24"/>
      <c r="AN104" s="24"/>
      <c r="AO104" s="38"/>
      <c r="AP104" s="38"/>
      <c r="AQ104" s="38"/>
      <c r="AR104" s="285"/>
      <c r="AS104" s="96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4"/>
      <c r="AM105" s="24"/>
      <c r="AN105" s="24"/>
      <c r="AO105" s="38"/>
      <c r="AP105" s="38"/>
      <c r="AQ105" s="38"/>
      <c r="AR105" s="285"/>
      <c r="AS105" s="96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4"/>
      <c r="AM106" s="24"/>
      <c r="AN106" s="24"/>
      <c r="AO106" s="38"/>
      <c r="AP106" s="38"/>
      <c r="AQ106" s="38"/>
      <c r="AR106" s="285"/>
      <c r="AS106" s="96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4"/>
      <c r="AM107" s="24"/>
      <c r="AN107" s="24"/>
      <c r="AO107" s="38"/>
      <c r="AP107" s="38"/>
      <c r="AQ107" s="38"/>
      <c r="AR107" s="285"/>
      <c r="AS107" s="96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4"/>
      <c r="AM108" s="24"/>
      <c r="AN108" s="24"/>
      <c r="AO108" s="38"/>
      <c r="AP108" s="38"/>
      <c r="AQ108" s="38"/>
      <c r="AR108" s="285"/>
      <c r="AS108" s="96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4"/>
      <c r="AM109" s="24"/>
      <c r="AN109" s="24"/>
      <c r="AO109" s="38"/>
      <c r="AP109" s="38"/>
      <c r="AQ109" s="38"/>
      <c r="AR109" s="285"/>
      <c r="AS109" s="96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4"/>
      <c r="AM110" s="24"/>
      <c r="AN110" s="24"/>
      <c r="AO110" s="38"/>
      <c r="AP110" s="38"/>
      <c r="AQ110" s="38"/>
      <c r="AR110" s="285"/>
      <c r="AS110" s="96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4"/>
      <c r="AM111" s="24"/>
      <c r="AN111" s="24"/>
      <c r="AO111" s="38"/>
      <c r="AP111" s="38"/>
      <c r="AQ111" s="38"/>
      <c r="AR111" s="285"/>
      <c r="AS111" s="96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4"/>
      <c r="AM112" s="24"/>
      <c r="AN112" s="24"/>
      <c r="AO112" s="38"/>
      <c r="AP112" s="38"/>
      <c r="AQ112" s="38"/>
      <c r="AR112" s="285"/>
      <c r="AS112" s="96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4"/>
      <c r="AM113" s="24"/>
      <c r="AN113" s="24"/>
      <c r="AO113" s="38"/>
      <c r="AP113" s="38"/>
      <c r="AQ113" s="38"/>
      <c r="AR113" s="285"/>
      <c r="AS113" s="96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4"/>
      <c r="AM114" s="24"/>
      <c r="AN114" s="24"/>
      <c r="AO114" s="38"/>
      <c r="AP114" s="38"/>
      <c r="AQ114" s="38"/>
      <c r="AR114" s="285"/>
      <c r="AS114" s="96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4"/>
      <c r="AM115" s="24"/>
      <c r="AN115" s="24"/>
      <c r="AO115" s="38"/>
      <c r="AP115" s="38"/>
      <c r="AQ115" s="38"/>
      <c r="AR115" s="285"/>
      <c r="AS115" s="96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4"/>
      <c r="AM116" s="24"/>
      <c r="AN116" s="24"/>
      <c r="AO116" s="38"/>
      <c r="AP116" s="38"/>
      <c r="AQ116" s="38"/>
      <c r="AR116" s="285"/>
      <c r="AS116" s="96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4"/>
      <c r="AM117" s="24"/>
      <c r="AN117" s="24"/>
      <c r="AO117" s="38"/>
      <c r="AP117" s="38"/>
      <c r="AQ117" s="38"/>
      <c r="AR117" s="285"/>
      <c r="AS117" s="96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4"/>
      <c r="AM118" s="24"/>
      <c r="AN118" s="24"/>
      <c r="AO118" s="38"/>
      <c r="AP118" s="38"/>
      <c r="AQ118" s="38"/>
      <c r="AR118" s="285"/>
      <c r="AS118" s="96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4"/>
      <c r="AM119" s="24"/>
      <c r="AN119" s="24"/>
      <c r="AO119" s="38"/>
      <c r="AP119" s="38"/>
      <c r="AQ119" s="38"/>
      <c r="AR119" s="285"/>
      <c r="AS119" s="96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4"/>
      <c r="AM120" s="24"/>
      <c r="AN120" s="24"/>
      <c r="AO120" s="38"/>
      <c r="AP120" s="38"/>
      <c r="AQ120" s="38"/>
      <c r="AR120" s="285"/>
      <c r="AS120" s="96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4"/>
      <c r="AM121" s="24"/>
      <c r="AN121" s="24"/>
      <c r="AO121" s="38"/>
      <c r="AP121" s="38"/>
      <c r="AQ121" s="38"/>
      <c r="AR121" s="285"/>
      <c r="AS121" s="96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4"/>
      <c r="AM122" s="24"/>
      <c r="AN122" s="24"/>
      <c r="AO122" s="38"/>
      <c r="AP122" s="38"/>
      <c r="AQ122" s="38"/>
      <c r="AR122" s="285"/>
      <c r="AS122" s="96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4"/>
      <c r="AM123" s="24"/>
      <c r="AN123" s="24"/>
      <c r="AO123" s="38"/>
      <c r="AP123" s="38"/>
      <c r="AQ123" s="38"/>
      <c r="AR123" s="285"/>
      <c r="AS123" s="96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4"/>
      <c r="AM124" s="24"/>
      <c r="AN124" s="24"/>
      <c r="AO124" s="38"/>
      <c r="AP124" s="38"/>
      <c r="AQ124" s="38"/>
      <c r="AR124" s="285"/>
      <c r="AS124" s="96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4"/>
      <c r="AM125" s="24"/>
      <c r="AN125" s="24"/>
      <c r="AO125" s="38"/>
      <c r="AP125" s="38"/>
      <c r="AQ125" s="38"/>
      <c r="AR125" s="285"/>
      <c r="AS125" s="96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4"/>
      <c r="AM126" s="24"/>
      <c r="AN126" s="24"/>
      <c r="AO126" s="38"/>
      <c r="AP126" s="38"/>
      <c r="AQ126" s="38"/>
      <c r="AR126" s="285"/>
      <c r="AS126" s="96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4"/>
      <c r="AM127" s="24"/>
      <c r="AN127" s="24"/>
      <c r="AO127" s="38"/>
      <c r="AP127" s="38"/>
      <c r="AQ127" s="38"/>
      <c r="AR127" s="285"/>
      <c r="AS127" s="96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4"/>
      <c r="AM128" s="24"/>
      <c r="AN128" s="24"/>
      <c r="AO128" s="38"/>
      <c r="AP128" s="38"/>
      <c r="AQ128" s="38"/>
      <c r="AR128" s="285"/>
      <c r="AS128" s="96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4"/>
      <c r="AM129" s="24"/>
      <c r="AN129" s="24"/>
      <c r="AO129" s="38"/>
      <c r="AP129" s="38"/>
      <c r="AQ129" s="38"/>
      <c r="AR129" s="285"/>
      <c r="AS129" s="96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4"/>
      <c r="AM130" s="24"/>
      <c r="AN130" s="24"/>
      <c r="AO130" s="38"/>
      <c r="AP130" s="38"/>
      <c r="AQ130" s="38"/>
      <c r="AR130" s="285"/>
      <c r="AS130" s="96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4"/>
      <c r="AM131" s="24"/>
      <c r="AN131" s="24"/>
      <c r="AO131" s="38"/>
      <c r="AP131" s="38"/>
      <c r="AQ131" s="38"/>
      <c r="AR131" s="285"/>
      <c r="AS131" s="96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4"/>
      <c r="AM132" s="24"/>
      <c r="AN132" s="24"/>
      <c r="AO132" s="38"/>
      <c r="AP132" s="38"/>
      <c r="AQ132" s="38"/>
      <c r="AR132" s="285"/>
      <c r="AS132" s="96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4"/>
      <c r="AM133" s="24"/>
      <c r="AN133" s="24"/>
      <c r="AO133" s="38"/>
      <c r="AP133" s="38"/>
      <c r="AQ133" s="38"/>
      <c r="AR133" s="285"/>
      <c r="AS133" s="96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4"/>
      <c r="AM134" s="24"/>
      <c r="AN134" s="24"/>
      <c r="AO134" s="38"/>
      <c r="AP134" s="38"/>
      <c r="AQ134" s="38"/>
      <c r="AR134" s="285"/>
      <c r="AS134" s="96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4"/>
      <c r="AM135" s="24"/>
      <c r="AN135" s="24"/>
      <c r="AO135" s="38"/>
      <c r="AP135" s="38"/>
      <c r="AQ135" s="38"/>
      <c r="AR135" s="285"/>
      <c r="AS135" s="96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4"/>
      <c r="AM136" s="24"/>
      <c r="AN136" s="24"/>
      <c r="AO136" s="38"/>
      <c r="AP136" s="38"/>
      <c r="AQ136" s="38"/>
      <c r="AR136" s="285"/>
      <c r="AS136" s="96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4"/>
      <c r="AM137" s="24"/>
      <c r="AN137" s="24"/>
      <c r="AO137" s="38"/>
      <c r="AP137" s="38"/>
      <c r="AQ137" s="38"/>
      <c r="AR137" s="285"/>
      <c r="AS137" s="96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4"/>
      <c r="AM138" s="24"/>
      <c r="AN138" s="24"/>
      <c r="AO138" s="38"/>
      <c r="AP138" s="38"/>
      <c r="AQ138" s="38"/>
      <c r="AR138" s="285"/>
      <c r="AS138" s="96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4"/>
      <c r="AM139" s="24"/>
      <c r="AN139" s="24"/>
      <c r="AO139" s="38"/>
      <c r="AP139" s="38"/>
      <c r="AQ139" s="38"/>
      <c r="AR139" s="285"/>
      <c r="AS139" s="96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4"/>
      <c r="AM140" s="24"/>
      <c r="AN140" s="24"/>
      <c r="AO140" s="38"/>
      <c r="AP140" s="38"/>
      <c r="AQ140" s="38"/>
      <c r="AR140" s="285"/>
      <c r="AS140" s="96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4"/>
      <c r="AM141" s="24"/>
      <c r="AN141" s="24"/>
      <c r="AO141" s="38"/>
      <c r="AP141" s="38"/>
      <c r="AQ141" s="38"/>
      <c r="AR141" s="285"/>
      <c r="AS141" s="96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4"/>
      <c r="AM142" s="24"/>
      <c r="AN142" s="24"/>
      <c r="AO142" s="38"/>
      <c r="AP142" s="38"/>
      <c r="AQ142" s="38"/>
      <c r="AR142" s="285"/>
      <c r="AS142" s="96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4"/>
      <c r="AM143" s="24"/>
      <c r="AN143" s="24"/>
      <c r="AO143" s="38"/>
      <c r="AP143" s="38"/>
      <c r="AQ143" s="38"/>
      <c r="AR143" s="285"/>
      <c r="AS143" s="96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4"/>
      <c r="AM144" s="24"/>
      <c r="AN144" s="24"/>
      <c r="AO144" s="38"/>
      <c r="AP144" s="38"/>
      <c r="AQ144" s="38"/>
      <c r="AR144" s="285"/>
      <c r="AS144" s="96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4"/>
      <c r="AM145" s="24"/>
      <c r="AN145" s="24"/>
      <c r="AO145" s="38"/>
      <c r="AP145" s="38"/>
      <c r="AQ145" s="38"/>
      <c r="AR145" s="285"/>
      <c r="AS145" s="96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4"/>
      <c r="AM146" s="24"/>
      <c r="AN146" s="24"/>
      <c r="AO146" s="38"/>
      <c r="AP146" s="38"/>
      <c r="AQ146" s="38"/>
      <c r="AR146" s="285"/>
      <c r="AS146" s="96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4"/>
      <c r="AM147" s="24"/>
      <c r="AN147" s="24"/>
      <c r="AO147" s="38"/>
      <c r="AP147" s="38"/>
      <c r="AQ147" s="38"/>
      <c r="AR147" s="285"/>
      <c r="AS147" s="96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4"/>
      <c r="AM148" s="24"/>
      <c r="AN148" s="24"/>
      <c r="AO148" s="38"/>
      <c r="AP148" s="38"/>
      <c r="AQ148" s="38"/>
      <c r="AR148" s="285"/>
      <c r="AS148" s="96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M149" s="24"/>
      <c r="AN149" s="24"/>
      <c r="AO149" s="38"/>
      <c r="AP149" s="38"/>
      <c r="AQ149" s="38"/>
      <c r="AR149" s="285"/>
      <c r="AS149" s="285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M150" s="24"/>
      <c r="AN150" s="24"/>
      <c r="AO150" s="38"/>
      <c r="AP150" s="38"/>
      <c r="AQ150" s="38"/>
      <c r="AR150" s="285"/>
      <c r="AS150" s="285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4"/>
      <c r="AM151" s="24"/>
      <c r="AN151" s="24"/>
      <c r="AO151" s="38"/>
      <c r="AP151" s="38"/>
      <c r="AQ151" s="38"/>
      <c r="AR151" s="285"/>
      <c r="AS151" s="96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4"/>
      <c r="AM152" s="24"/>
      <c r="AN152" s="24"/>
      <c r="AO152" s="38"/>
      <c r="AP152" s="38"/>
      <c r="AQ152" s="38"/>
      <c r="AR152" s="285"/>
      <c r="AS152" s="96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4"/>
      <c r="AM153" s="24"/>
      <c r="AN153" s="24"/>
      <c r="AO153" s="38"/>
      <c r="AP153" s="38"/>
      <c r="AQ153" s="38"/>
      <c r="AR153" s="285"/>
      <c r="AS153" s="96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4"/>
      <c r="AM154" s="24"/>
      <c r="AN154" s="24"/>
      <c r="AO154" s="38"/>
      <c r="AP154" s="38"/>
      <c r="AQ154" s="38"/>
      <c r="AR154" s="285"/>
      <c r="AS154" s="96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4"/>
      <c r="AM155" s="24"/>
      <c r="AN155" s="24"/>
      <c r="AO155" s="38"/>
      <c r="AP155" s="38"/>
      <c r="AQ155" s="38"/>
      <c r="AR155" s="285"/>
      <c r="AS155" s="96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4"/>
      <c r="AM156" s="24"/>
      <c r="AN156" s="24"/>
      <c r="AO156" s="38"/>
      <c r="AP156" s="38"/>
      <c r="AQ156" s="38"/>
      <c r="AR156" s="285"/>
      <c r="AS156" s="96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4"/>
      <c r="AM157" s="24"/>
      <c r="AN157" s="24"/>
      <c r="AO157" s="38"/>
      <c r="AP157" s="38"/>
      <c r="AQ157" s="38"/>
      <c r="AR157" s="285"/>
      <c r="AS157" s="96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4"/>
      <c r="AM158" s="24"/>
      <c r="AN158" s="24"/>
      <c r="AO158" s="38"/>
      <c r="AP158" s="38"/>
      <c r="AQ158" s="38"/>
      <c r="AR158" s="285"/>
      <c r="AS158" s="96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4"/>
      <c r="AM159" s="24"/>
      <c r="AN159" s="24"/>
      <c r="AO159" s="38"/>
      <c r="AP159" s="38"/>
      <c r="AQ159" s="38"/>
      <c r="AR159" s="285"/>
      <c r="AS159" s="96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4"/>
      <c r="AM160" s="24"/>
      <c r="AN160" s="24"/>
      <c r="AO160" s="38"/>
      <c r="AP160" s="38"/>
      <c r="AQ160" s="38"/>
      <c r="AR160" s="285"/>
      <c r="AS160" s="96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4"/>
      <c r="AM161" s="24"/>
      <c r="AN161" s="24"/>
      <c r="AO161" s="38"/>
      <c r="AP161" s="38"/>
      <c r="AQ161" s="38"/>
      <c r="AR161" s="285"/>
      <c r="AS161" s="96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4"/>
      <c r="AM162" s="24"/>
      <c r="AN162" s="24"/>
      <c r="AO162" s="38"/>
      <c r="AP162" s="38"/>
      <c r="AQ162" s="38"/>
      <c r="AR162" s="285"/>
      <c r="AS162" s="96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4"/>
      <c r="AM163" s="24"/>
      <c r="AN163" s="24"/>
      <c r="AO163" s="38"/>
      <c r="AP163" s="38"/>
      <c r="AQ163" s="38"/>
      <c r="AR163" s="285"/>
      <c r="AS163" s="96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4"/>
      <c r="AM164" s="24"/>
      <c r="AN164" s="24"/>
      <c r="AO164" s="38"/>
      <c r="AP164" s="38"/>
      <c r="AQ164" s="38"/>
      <c r="AR164" s="285"/>
      <c r="AS164" s="96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4"/>
      <c r="AM165" s="24"/>
      <c r="AN165" s="24"/>
      <c r="AO165" s="38"/>
      <c r="AP165" s="38"/>
      <c r="AQ165" s="38"/>
      <c r="AR165" s="285"/>
      <c r="AS165" s="96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4"/>
      <c r="AM166" s="24"/>
      <c r="AN166" s="24"/>
      <c r="AO166" s="38"/>
      <c r="AP166" s="38"/>
      <c r="AQ166" s="38"/>
      <c r="AR166" s="285"/>
      <c r="AS166" s="96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4"/>
      <c r="AM167" s="24"/>
      <c r="AN167" s="24"/>
      <c r="AO167" s="38"/>
      <c r="AP167" s="38"/>
      <c r="AQ167" s="38"/>
      <c r="AR167" s="285"/>
      <c r="AS167" s="96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4"/>
      <c r="AM168" s="24"/>
      <c r="AN168" s="24"/>
      <c r="AO168" s="38"/>
      <c r="AP168" s="38"/>
      <c r="AQ168" s="38"/>
      <c r="AR168" s="285"/>
      <c r="AS168" s="96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4"/>
      <c r="AM169" s="24"/>
      <c r="AN169" s="24"/>
      <c r="AO169" s="38"/>
      <c r="AP169" s="38"/>
      <c r="AQ169" s="38"/>
      <c r="AR169" s="285"/>
      <c r="AS169" s="96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4"/>
      <c r="AM170" s="24"/>
      <c r="AN170" s="24"/>
      <c r="AO170" s="38"/>
      <c r="AP170" s="38"/>
      <c r="AQ170" s="38"/>
      <c r="AR170" s="285"/>
      <c r="AS170" s="96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4"/>
      <c r="AM171" s="24"/>
      <c r="AN171" s="24"/>
      <c r="AO171" s="38"/>
      <c r="AP171" s="38"/>
      <c r="AQ171" s="38"/>
      <c r="AR171" s="285"/>
      <c r="AS171" s="96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24"/>
      <c r="Q172" s="24"/>
      <c r="R172" s="24"/>
      <c r="S172" s="24"/>
      <c r="T172" s="24"/>
      <c r="U172" s="38"/>
      <c r="V172" s="40"/>
      <c r="W172" s="38"/>
      <c r="X172" s="38"/>
      <c r="Y172" s="24"/>
      <c r="Z172" s="24"/>
      <c r="AA172" s="24"/>
      <c r="AB172" s="24"/>
      <c r="AC172" s="24"/>
      <c r="AD172" s="24"/>
      <c r="AE172" s="24"/>
      <c r="AF172" s="24"/>
      <c r="AG172" s="24"/>
      <c r="AH172" s="58"/>
      <c r="AI172" s="38"/>
      <c r="AJ172" s="38"/>
      <c r="AK172" s="24"/>
      <c r="AL172" s="24"/>
      <c r="AM172" s="24"/>
      <c r="AN172" s="24"/>
      <c r="AO172" s="24"/>
      <c r="AP172" s="24"/>
      <c r="AQ172" s="24"/>
      <c r="AR172" s="96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24"/>
      <c r="Q173" s="24"/>
      <c r="R173" s="24"/>
      <c r="S173" s="24"/>
      <c r="T173" s="24"/>
      <c r="U173" s="38"/>
      <c r="V173" s="40"/>
      <c r="W173" s="38"/>
      <c r="X173" s="38"/>
      <c r="Y173" s="24"/>
      <c r="Z173" s="24"/>
      <c r="AA173" s="24"/>
      <c r="AB173" s="24"/>
      <c r="AC173" s="24"/>
      <c r="AD173" s="24"/>
      <c r="AE173" s="24"/>
      <c r="AF173" s="24"/>
      <c r="AG173" s="24"/>
      <c r="AH173" s="58"/>
      <c r="AI173" s="38"/>
      <c r="AJ173" s="38"/>
      <c r="AK173" s="24"/>
      <c r="AL173" s="24"/>
      <c r="AM173" s="24"/>
      <c r="AN173" s="24"/>
      <c r="AO173" s="24"/>
      <c r="AP173" s="24"/>
      <c r="AQ173" s="24"/>
      <c r="AR173" s="96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24"/>
      <c r="Q174" s="24"/>
      <c r="R174" s="24"/>
      <c r="S174" s="24"/>
      <c r="T174" s="24"/>
      <c r="U174" s="38"/>
      <c r="V174" s="40"/>
      <c r="W174" s="38"/>
      <c r="X174" s="38"/>
      <c r="Y174" s="24"/>
      <c r="Z174" s="24"/>
      <c r="AA174" s="24"/>
      <c r="AB174" s="24"/>
      <c r="AC174" s="24"/>
      <c r="AD174" s="24"/>
      <c r="AE174" s="24"/>
      <c r="AF174" s="24"/>
      <c r="AG174" s="24"/>
      <c r="AH174" s="58"/>
      <c r="AI174" s="38"/>
      <c r="AJ174" s="38"/>
      <c r="AK174" s="24"/>
      <c r="AL174" s="24"/>
      <c r="AM174" s="24"/>
      <c r="AN174" s="24"/>
      <c r="AO174" s="24"/>
      <c r="AP174" s="24"/>
      <c r="AQ174" s="24"/>
      <c r="AR174" s="96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24"/>
      <c r="Q175" s="24"/>
      <c r="R175" s="24"/>
      <c r="S175" s="24"/>
      <c r="T175" s="24"/>
      <c r="U175" s="38"/>
      <c r="V175" s="40"/>
      <c r="W175" s="38"/>
      <c r="X175" s="38"/>
      <c r="Y175" s="24"/>
      <c r="Z175" s="24"/>
      <c r="AA175" s="24"/>
      <c r="AB175" s="24"/>
      <c r="AC175" s="24"/>
      <c r="AD175" s="24"/>
      <c r="AE175" s="24"/>
      <c r="AF175" s="24"/>
      <c r="AG175" s="24"/>
      <c r="AH175" s="58"/>
      <c r="AI175" s="38"/>
      <c r="AJ175" s="38"/>
      <c r="AK175" s="24"/>
      <c r="AL175" s="24"/>
      <c r="AM175" s="24"/>
      <c r="AN175" s="24"/>
      <c r="AO175" s="24"/>
      <c r="AP175" s="24"/>
      <c r="AQ175" s="24"/>
      <c r="AR175" s="96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24"/>
      <c r="Q176" s="24"/>
      <c r="R176" s="24"/>
      <c r="S176" s="24"/>
      <c r="T176" s="24"/>
      <c r="U176" s="38"/>
      <c r="V176" s="40"/>
      <c r="W176" s="38"/>
      <c r="X176" s="38"/>
      <c r="Y176" s="24"/>
      <c r="Z176" s="24"/>
      <c r="AA176" s="24"/>
      <c r="AB176" s="24"/>
      <c r="AC176" s="24"/>
      <c r="AD176" s="24"/>
      <c r="AE176" s="24"/>
      <c r="AF176" s="24"/>
      <c r="AG176" s="24"/>
      <c r="AH176" s="58"/>
      <c r="AI176" s="38"/>
      <c r="AJ176" s="38"/>
      <c r="AK176" s="24"/>
      <c r="AL176" s="24"/>
      <c r="AM176" s="24"/>
      <c r="AN176" s="24"/>
      <c r="AO176" s="24"/>
      <c r="AP176" s="24"/>
      <c r="AQ176" s="24"/>
      <c r="AR176" s="96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24"/>
      <c r="Q177" s="24"/>
      <c r="R177" s="24"/>
      <c r="S177" s="24"/>
      <c r="T177" s="24"/>
      <c r="U177" s="38"/>
      <c r="V177" s="40"/>
      <c r="W177" s="38"/>
      <c r="X177" s="38"/>
      <c r="Y177" s="24"/>
      <c r="Z177" s="24"/>
      <c r="AA177" s="24"/>
      <c r="AB177" s="24"/>
      <c r="AC177" s="24"/>
      <c r="AD177" s="24"/>
      <c r="AE177" s="24"/>
      <c r="AF177" s="24"/>
      <c r="AG177" s="24"/>
      <c r="AH177" s="58"/>
      <c r="AI177" s="38"/>
      <c r="AJ177" s="38"/>
      <c r="AK177" s="24"/>
      <c r="AL177" s="24"/>
      <c r="AM177" s="24"/>
      <c r="AN177" s="24"/>
      <c r="AO177" s="24"/>
      <c r="AP177" s="24"/>
      <c r="AQ177" s="24"/>
      <c r="AR177" s="96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24"/>
      <c r="Q178" s="24"/>
      <c r="R178" s="24"/>
      <c r="S178" s="24"/>
      <c r="T178" s="24"/>
      <c r="U178" s="38"/>
      <c r="V178" s="40"/>
      <c r="W178" s="38"/>
      <c r="X178" s="38"/>
      <c r="Y178" s="24"/>
      <c r="Z178" s="24"/>
      <c r="AA178" s="24"/>
      <c r="AB178" s="24"/>
      <c r="AC178" s="24"/>
      <c r="AD178" s="24"/>
      <c r="AE178" s="24"/>
      <c r="AF178" s="24"/>
      <c r="AG178" s="24"/>
      <c r="AH178" s="58"/>
      <c r="AI178" s="38"/>
      <c r="AJ178" s="38"/>
      <c r="AK178" s="24"/>
      <c r="AL178" s="24"/>
      <c r="AM178" s="24"/>
      <c r="AN178" s="24"/>
      <c r="AO178" s="24"/>
      <c r="AP178" s="24"/>
      <c r="AQ178" s="24"/>
      <c r="AR178" s="96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24"/>
      <c r="Q179" s="24"/>
      <c r="R179" s="24"/>
      <c r="S179" s="24"/>
      <c r="T179" s="24"/>
      <c r="U179" s="38"/>
      <c r="V179" s="40"/>
      <c r="W179" s="38"/>
      <c r="X179" s="38"/>
      <c r="Y179" s="24"/>
      <c r="Z179" s="24"/>
      <c r="AA179" s="24"/>
      <c r="AB179" s="24"/>
      <c r="AC179" s="24"/>
      <c r="AD179" s="24"/>
      <c r="AE179" s="24"/>
      <c r="AF179" s="24"/>
      <c r="AG179" s="24"/>
      <c r="AH179" s="58"/>
      <c r="AI179" s="38"/>
      <c r="AJ179" s="38"/>
      <c r="AK179" s="24"/>
      <c r="AL179" s="24"/>
      <c r="AM179" s="24"/>
      <c r="AN179" s="24"/>
      <c r="AO179" s="24"/>
      <c r="AP179" s="24"/>
      <c r="AQ179" s="24"/>
      <c r="AR179" s="96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24"/>
      <c r="Q180" s="24"/>
      <c r="R180" s="24"/>
      <c r="S180" s="24"/>
      <c r="T180" s="24"/>
      <c r="U180" s="38"/>
      <c r="V180" s="40"/>
      <c r="W180" s="38"/>
      <c r="X180" s="38"/>
      <c r="Y180" s="24"/>
      <c r="Z180" s="24"/>
      <c r="AA180" s="24"/>
      <c r="AB180" s="24"/>
      <c r="AC180" s="24"/>
      <c r="AD180" s="24"/>
      <c r="AE180" s="24"/>
      <c r="AF180" s="24"/>
      <c r="AG180" s="24"/>
      <c r="AH180" s="58"/>
      <c r="AI180" s="38"/>
      <c r="AJ180" s="38"/>
      <c r="AK180" s="24"/>
      <c r="AL180" s="24"/>
      <c r="AM180" s="24"/>
      <c r="AN180" s="24"/>
      <c r="AO180" s="24"/>
      <c r="AP180" s="24"/>
      <c r="AQ180" s="24"/>
      <c r="AR180" s="96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24"/>
      <c r="Q181" s="24"/>
      <c r="R181" s="24"/>
      <c r="S181" s="24"/>
      <c r="T181" s="24"/>
      <c r="U181" s="38"/>
      <c r="V181" s="40"/>
      <c r="W181" s="38"/>
      <c r="X181" s="38"/>
      <c r="Y181" s="24"/>
      <c r="Z181" s="24"/>
      <c r="AA181" s="24"/>
      <c r="AB181" s="24"/>
      <c r="AC181" s="24"/>
      <c r="AD181" s="24"/>
      <c r="AE181" s="24"/>
      <c r="AF181" s="24"/>
      <c r="AG181" s="24"/>
      <c r="AH181" s="58"/>
      <c r="AI181" s="38"/>
      <c r="AJ181" s="38"/>
      <c r="AK181" s="24"/>
      <c r="AL181" s="24"/>
      <c r="AM181" s="24"/>
      <c r="AN181" s="24"/>
      <c r="AO181" s="24"/>
      <c r="AP181" s="24"/>
      <c r="AQ181" s="24"/>
      <c r="AR181" s="96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24"/>
      <c r="Q182" s="24"/>
      <c r="R182" s="24"/>
      <c r="S182" s="24"/>
      <c r="T182" s="24"/>
      <c r="U182" s="38"/>
      <c r="V182" s="40"/>
      <c r="W182" s="38"/>
      <c r="X182" s="38"/>
      <c r="Y182" s="24"/>
      <c r="Z182" s="24"/>
      <c r="AA182" s="24"/>
      <c r="AB182" s="24"/>
      <c r="AC182" s="24"/>
      <c r="AD182" s="24"/>
      <c r="AE182" s="24"/>
      <c r="AF182" s="24"/>
      <c r="AG182" s="24"/>
      <c r="AH182" s="58"/>
      <c r="AI182" s="38"/>
      <c r="AJ182" s="38"/>
      <c r="AK182" s="24"/>
      <c r="AL182" s="24"/>
      <c r="AM182" s="24"/>
      <c r="AN182" s="24"/>
      <c r="AO182" s="24"/>
      <c r="AP182" s="24"/>
      <c r="AQ182" s="24"/>
      <c r="AR182" s="96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24"/>
      <c r="Q183" s="24"/>
      <c r="R183" s="24"/>
      <c r="S183" s="24"/>
      <c r="T183" s="24"/>
      <c r="U183" s="38"/>
      <c r="V183" s="40"/>
      <c r="W183" s="38"/>
      <c r="X183" s="38"/>
      <c r="Y183" s="24"/>
      <c r="Z183" s="24"/>
      <c r="AA183" s="24"/>
      <c r="AB183" s="24"/>
      <c r="AC183" s="24"/>
      <c r="AD183" s="24"/>
      <c r="AE183" s="24"/>
      <c r="AF183" s="24"/>
      <c r="AG183" s="24"/>
      <c r="AH183" s="58"/>
      <c r="AI183" s="38"/>
      <c r="AJ183" s="38"/>
      <c r="AK183" s="24"/>
      <c r="AL183" s="24"/>
      <c r="AM183" s="24"/>
      <c r="AN183" s="24"/>
      <c r="AO183" s="24"/>
      <c r="AP183" s="24"/>
      <c r="AQ183" s="24"/>
      <c r="AR183" s="96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24"/>
      <c r="Q184" s="24"/>
      <c r="R184" s="24"/>
      <c r="S184" s="24"/>
      <c r="T184" s="24"/>
      <c r="U184" s="38"/>
      <c r="V184" s="40"/>
      <c r="W184" s="38"/>
      <c r="X184" s="38"/>
      <c r="Y184" s="24"/>
      <c r="Z184" s="24"/>
      <c r="AA184" s="24"/>
      <c r="AB184" s="24"/>
      <c r="AC184" s="24"/>
      <c r="AD184" s="24"/>
      <c r="AE184" s="24"/>
      <c r="AF184" s="24"/>
      <c r="AG184" s="24"/>
      <c r="AH184" s="58"/>
      <c r="AI184" s="38"/>
      <c r="AJ184" s="38"/>
      <c r="AK184" s="24"/>
      <c r="AL184" s="24"/>
      <c r="AM184" s="24"/>
      <c r="AN184" s="24"/>
      <c r="AO184" s="24"/>
      <c r="AP184" s="24"/>
      <c r="AQ184" s="24"/>
      <c r="AR184" s="96"/>
    </row>
    <row r="185" spans="1:44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24"/>
      <c r="Q185" s="24"/>
      <c r="R185" s="24"/>
      <c r="S185" s="24"/>
      <c r="T185" s="24"/>
      <c r="U185" s="38"/>
      <c r="V185" s="40"/>
      <c r="W185" s="38"/>
      <c r="X185" s="38"/>
      <c r="Y185" s="24"/>
      <c r="Z185" s="24"/>
      <c r="AA185" s="24"/>
      <c r="AB185" s="24"/>
      <c r="AC185" s="24"/>
      <c r="AD185" s="24"/>
      <c r="AE185" s="24"/>
      <c r="AF185" s="24"/>
      <c r="AG185" s="24"/>
      <c r="AH185" s="58"/>
      <c r="AI185" s="38"/>
      <c r="AJ185" s="38"/>
      <c r="AK185" s="24"/>
      <c r="AL185" s="24"/>
      <c r="AM185" s="24"/>
      <c r="AN185" s="24"/>
      <c r="AO185" s="24"/>
      <c r="AP185" s="24"/>
      <c r="AQ185" s="24"/>
      <c r="AR185" s="96"/>
    </row>
    <row r="186" spans="1:44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24"/>
      <c r="Q186" s="24"/>
      <c r="R186" s="24"/>
      <c r="S186" s="24"/>
      <c r="T186" s="24"/>
      <c r="U186" s="38"/>
      <c r="V186" s="40"/>
      <c r="W186" s="38"/>
      <c r="X186" s="38"/>
      <c r="Y186" s="24"/>
      <c r="Z186" s="24"/>
      <c r="AA186" s="24"/>
      <c r="AB186" s="24"/>
      <c r="AC186" s="24"/>
      <c r="AD186" s="24"/>
      <c r="AE186" s="24"/>
      <c r="AF186" s="24"/>
      <c r="AG186" s="24"/>
      <c r="AH186" s="58"/>
      <c r="AI186" s="38"/>
      <c r="AJ186" s="38"/>
      <c r="AK186" s="24"/>
      <c r="AL186" s="24"/>
      <c r="AM186" s="24"/>
      <c r="AN186" s="24"/>
      <c r="AO186" s="24"/>
      <c r="AP186" s="24"/>
      <c r="AQ186" s="24"/>
      <c r="AR186" s="96"/>
    </row>
    <row r="187" spans="1:44" s="8" customFormat="1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24"/>
      <c r="Q187" s="24"/>
      <c r="R187" s="24"/>
      <c r="S187" s="24"/>
      <c r="T187" s="24"/>
      <c r="U187" s="38"/>
      <c r="V187" s="40"/>
      <c r="W187" s="38"/>
      <c r="X187" s="38"/>
      <c r="Y187" s="24"/>
      <c r="Z187" s="24"/>
      <c r="AA187" s="24"/>
      <c r="AB187" s="24"/>
      <c r="AC187" s="24"/>
      <c r="AD187" s="24"/>
      <c r="AE187" s="24"/>
      <c r="AF187" s="24"/>
      <c r="AG187" s="24"/>
      <c r="AH187" s="58"/>
      <c r="AI187" s="38"/>
      <c r="AJ187" s="38"/>
      <c r="AK187" s="24"/>
      <c r="AL187" s="24"/>
      <c r="AM187" s="24"/>
      <c r="AN187" s="24"/>
      <c r="AO187" s="24"/>
      <c r="AP187" s="24"/>
      <c r="AQ187" s="24"/>
      <c r="AR187" s="96"/>
    </row>
    <row r="188" spans="1:44" s="8" customFormat="1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24"/>
      <c r="Q188" s="24"/>
      <c r="R188" s="24"/>
      <c r="S188" s="24"/>
      <c r="T188" s="24"/>
      <c r="U188" s="38"/>
      <c r="V188" s="40"/>
      <c r="W188" s="38"/>
      <c r="X188" s="38"/>
      <c r="Y188" s="24"/>
      <c r="Z188" s="24"/>
      <c r="AA188" s="24"/>
      <c r="AB188" s="24"/>
      <c r="AC188" s="24"/>
      <c r="AD188" s="24"/>
      <c r="AE188" s="24"/>
      <c r="AF188" s="24"/>
      <c r="AG188" s="24"/>
      <c r="AH188" s="58"/>
      <c r="AI188" s="38"/>
      <c r="AJ188" s="38"/>
      <c r="AK188" s="24"/>
      <c r="AL188" s="24"/>
      <c r="AM188" s="24"/>
      <c r="AN188" s="24"/>
      <c r="AO188" s="24"/>
      <c r="AP188" s="24"/>
      <c r="AQ188" s="24"/>
      <c r="AR188" s="96"/>
    </row>
    <row r="189" spans="1:44" s="8" customFormat="1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24"/>
      <c r="Q189" s="24"/>
      <c r="R189" s="24"/>
      <c r="S189" s="24"/>
      <c r="T189" s="24"/>
      <c r="U189" s="38"/>
      <c r="V189" s="40"/>
      <c r="W189" s="38"/>
      <c r="X189" s="38"/>
      <c r="Y189" s="24"/>
      <c r="Z189" s="24"/>
      <c r="AA189" s="24"/>
      <c r="AB189" s="24"/>
      <c r="AC189" s="24"/>
      <c r="AD189" s="24"/>
      <c r="AE189" s="24"/>
      <c r="AF189" s="24"/>
      <c r="AG189" s="24"/>
      <c r="AH189" s="58"/>
      <c r="AI189" s="38"/>
      <c r="AJ189" s="38"/>
      <c r="AK189" s="24"/>
      <c r="AL189" s="24"/>
      <c r="AM189" s="24"/>
      <c r="AN189" s="24"/>
      <c r="AO189" s="24"/>
      <c r="AP189" s="24"/>
      <c r="AQ189" s="24"/>
      <c r="AR189" s="96"/>
    </row>
    <row r="190" spans="1:44" s="8" customFormat="1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24"/>
      <c r="Q190" s="24"/>
      <c r="R190" s="24"/>
      <c r="S190" s="24"/>
      <c r="T190" s="24"/>
      <c r="U190" s="38"/>
      <c r="V190" s="40"/>
      <c r="W190" s="38"/>
      <c r="X190" s="38"/>
      <c r="Y190" s="24"/>
      <c r="Z190" s="24"/>
      <c r="AA190" s="24"/>
      <c r="AB190" s="24"/>
      <c r="AC190" s="24"/>
      <c r="AD190" s="24"/>
      <c r="AE190" s="24"/>
      <c r="AF190" s="24"/>
      <c r="AG190" s="24"/>
      <c r="AH190" s="58"/>
      <c r="AI190" s="38"/>
      <c r="AJ190" s="38"/>
      <c r="AK190" s="24"/>
      <c r="AL190" s="24"/>
      <c r="AM190" s="24"/>
      <c r="AN190" s="24"/>
      <c r="AO190" s="24"/>
      <c r="AP190" s="24"/>
      <c r="AQ190" s="24"/>
      <c r="AR190" s="96"/>
    </row>
    <row r="191" spans="1:44" s="8" customFormat="1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24"/>
      <c r="Q191" s="24"/>
      <c r="R191" s="24"/>
      <c r="S191" s="24"/>
      <c r="T191" s="24"/>
      <c r="U191" s="38"/>
      <c r="V191" s="40"/>
      <c r="W191" s="38"/>
      <c r="X191" s="38"/>
      <c r="Y191" s="24"/>
      <c r="Z191" s="24"/>
      <c r="AA191" s="24"/>
      <c r="AB191" s="24"/>
      <c r="AC191" s="24"/>
      <c r="AD191" s="24"/>
      <c r="AE191" s="24"/>
      <c r="AF191" s="24"/>
      <c r="AG191" s="24"/>
      <c r="AH191" s="58"/>
      <c r="AI191" s="38"/>
      <c r="AJ191" s="38"/>
      <c r="AK191" s="24"/>
      <c r="AL191" s="24"/>
      <c r="AM191" s="24"/>
      <c r="AN191" s="24"/>
      <c r="AO191" s="24"/>
      <c r="AP191" s="24"/>
      <c r="AQ191" s="24"/>
      <c r="AR191" s="96"/>
    </row>
    <row r="192" spans="1:44" s="8" customFormat="1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24"/>
      <c r="Q192" s="24"/>
      <c r="R192" s="24"/>
      <c r="S192" s="24"/>
      <c r="T192" s="24"/>
      <c r="U192" s="38"/>
      <c r="V192" s="40"/>
      <c r="W192" s="38"/>
      <c r="X192" s="38"/>
      <c r="Y192" s="24"/>
      <c r="Z192" s="24"/>
      <c r="AA192" s="24"/>
      <c r="AB192" s="24"/>
      <c r="AC192" s="24"/>
      <c r="AD192" s="24"/>
      <c r="AE192" s="24"/>
      <c r="AF192" s="24"/>
      <c r="AG192" s="24"/>
      <c r="AH192" s="58"/>
      <c r="AI192" s="38"/>
      <c r="AJ192" s="38"/>
      <c r="AK192" s="24"/>
      <c r="AL192" s="24"/>
      <c r="AM192" s="24"/>
      <c r="AN192" s="24"/>
      <c r="AO192" s="24"/>
      <c r="AP192" s="24"/>
      <c r="AQ192" s="24"/>
      <c r="AR192" s="96"/>
    </row>
    <row r="193" spans="1:44" s="8" customFormat="1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24"/>
      <c r="Q193" s="24"/>
      <c r="R193" s="24"/>
      <c r="S193" s="24"/>
      <c r="T193" s="24"/>
      <c r="U193" s="38"/>
      <c r="V193" s="40"/>
      <c r="W193" s="38"/>
      <c r="X193" s="38"/>
      <c r="Y193" s="24"/>
      <c r="Z193" s="24"/>
      <c r="AA193" s="24"/>
      <c r="AB193" s="24"/>
      <c r="AC193" s="24"/>
      <c r="AD193" s="24"/>
      <c r="AE193" s="24"/>
      <c r="AF193" s="24"/>
      <c r="AG193" s="24"/>
      <c r="AH193" s="58"/>
      <c r="AI193" s="38"/>
      <c r="AJ193" s="38"/>
      <c r="AK193" s="24"/>
      <c r="AL193" s="24"/>
      <c r="AM193" s="24"/>
      <c r="AN193" s="24"/>
      <c r="AO193" s="24"/>
      <c r="AP193" s="24"/>
      <c r="AQ193" s="24"/>
      <c r="AR193" s="96"/>
    </row>
    <row r="194" spans="1:44" s="8" customFormat="1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24"/>
      <c r="Q194" s="24"/>
      <c r="R194" s="24"/>
      <c r="S194" s="24"/>
      <c r="T194" s="24"/>
      <c r="U194" s="38"/>
      <c r="V194" s="40"/>
      <c r="W194" s="38"/>
      <c r="X194" s="38"/>
      <c r="Y194" s="24"/>
      <c r="Z194" s="24"/>
      <c r="AA194" s="24"/>
      <c r="AB194" s="24"/>
      <c r="AC194" s="24"/>
      <c r="AD194" s="24"/>
      <c r="AE194" s="24"/>
      <c r="AF194" s="24"/>
      <c r="AG194" s="24"/>
      <c r="AH194" s="58"/>
      <c r="AI194" s="38"/>
      <c r="AJ194" s="38"/>
      <c r="AK194" s="24"/>
      <c r="AL194" s="24"/>
      <c r="AM194" s="24"/>
      <c r="AN194" s="24"/>
      <c r="AO194" s="24"/>
      <c r="AP194" s="24"/>
      <c r="AQ194" s="24"/>
      <c r="AR194" s="96"/>
    </row>
    <row r="195" spans="1:44" s="8" customFormat="1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24"/>
      <c r="Q195" s="24"/>
      <c r="R195" s="24"/>
      <c r="S195" s="24"/>
      <c r="T195" s="24"/>
      <c r="U195" s="38"/>
      <c r="V195" s="40"/>
      <c r="W195" s="38"/>
      <c r="X195" s="38"/>
      <c r="Y195" s="24"/>
      <c r="Z195" s="24"/>
      <c r="AA195" s="24"/>
      <c r="AB195" s="24"/>
      <c r="AC195" s="24"/>
      <c r="AD195" s="24"/>
      <c r="AE195" s="24"/>
      <c r="AF195" s="24"/>
      <c r="AG195" s="24"/>
      <c r="AH195" s="58"/>
      <c r="AI195" s="38"/>
      <c r="AJ195" s="38"/>
      <c r="AK195" s="24"/>
      <c r="AL195" s="24"/>
      <c r="AM195" s="24"/>
      <c r="AN195" s="24"/>
      <c r="AO195" s="24"/>
      <c r="AP195" s="24"/>
      <c r="AQ195" s="24"/>
      <c r="AR195" s="96"/>
    </row>
    <row r="196" spans="1:44" s="8" customFormat="1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24"/>
      <c r="Q196" s="24"/>
      <c r="R196" s="24"/>
      <c r="S196" s="24"/>
      <c r="T196" s="24"/>
      <c r="U196" s="38"/>
      <c r="V196" s="40"/>
      <c r="W196" s="38"/>
      <c r="X196" s="38"/>
      <c r="Y196" s="24"/>
      <c r="Z196" s="24"/>
      <c r="AA196" s="24"/>
      <c r="AB196" s="24"/>
      <c r="AC196" s="24"/>
      <c r="AD196" s="24"/>
      <c r="AE196" s="24"/>
      <c r="AF196" s="24"/>
      <c r="AG196" s="24"/>
      <c r="AH196" s="58"/>
      <c r="AI196" s="38"/>
      <c r="AJ196" s="38"/>
      <c r="AK196" s="24"/>
      <c r="AL196" s="24"/>
      <c r="AM196" s="24"/>
      <c r="AN196" s="24"/>
      <c r="AO196" s="24"/>
      <c r="AP196" s="24"/>
      <c r="AQ196" s="24"/>
      <c r="AR196" s="96"/>
    </row>
    <row r="197" spans="1:44" s="8" customFormat="1" ht="15" customHeight="1" x14ac:dyDescent="0.25">
      <c r="A197" s="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4"/>
      <c r="P197" s="24"/>
      <c r="Q197" s="24"/>
      <c r="R197" s="24"/>
      <c r="S197" s="24"/>
      <c r="T197" s="24"/>
      <c r="U197" s="38"/>
      <c r="V197" s="40"/>
      <c r="W197" s="38"/>
      <c r="X197" s="38"/>
      <c r="Y197" s="24"/>
      <c r="Z197" s="24"/>
      <c r="AA197" s="24"/>
      <c r="AB197" s="24"/>
      <c r="AC197" s="24"/>
      <c r="AD197" s="24"/>
      <c r="AE197" s="24"/>
      <c r="AF197" s="24"/>
      <c r="AG197" s="24"/>
      <c r="AH197" s="58"/>
      <c r="AI197" s="38"/>
      <c r="AJ197" s="38"/>
      <c r="AK197" s="24"/>
      <c r="AL197" s="24"/>
      <c r="AM197" s="24"/>
      <c r="AN197" s="24"/>
      <c r="AO197" s="24"/>
      <c r="AP197" s="24"/>
      <c r="AQ197" s="24"/>
      <c r="AR197" s="96"/>
    </row>
    <row r="198" spans="1:44" s="8" customFormat="1" ht="15" customHeight="1" x14ac:dyDescent="0.25">
      <c r="A198" s="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4"/>
      <c r="P198" s="24"/>
      <c r="Q198" s="24"/>
      <c r="R198" s="24"/>
      <c r="S198" s="24"/>
      <c r="T198" s="24"/>
      <c r="U198" s="38"/>
      <c r="V198" s="40"/>
      <c r="W198" s="38"/>
      <c r="X198" s="38"/>
      <c r="Y198" s="24"/>
      <c r="Z198" s="24"/>
      <c r="AA198" s="24"/>
      <c r="AB198" s="24"/>
      <c r="AC198" s="24"/>
      <c r="AD198" s="24"/>
      <c r="AE198" s="24"/>
      <c r="AF198" s="24"/>
      <c r="AG198" s="24"/>
      <c r="AH198" s="58"/>
      <c r="AI198" s="38"/>
      <c r="AJ198" s="38"/>
      <c r="AK198" s="24"/>
      <c r="AL198" s="24"/>
      <c r="AM198" s="24"/>
      <c r="AN198" s="24"/>
      <c r="AO198" s="24"/>
      <c r="AP198" s="24"/>
      <c r="AQ198" s="24"/>
      <c r="AR198" s="96"/>
    </row>
    <row r="199" spans="1:44" ht="15" customHeight="1" x14ac:dyDescent="0.25">
      <c r="AG199" s="24"/>
      <c r="AH199" s="58"/>
      <c r="AI199" s="38"/>
      <c r="AJ199" s="38"/>
    </row>
    <row r="200" spans="1:44" ht="15" customHeight="1" x14ac:dyDescent="0.25">
      <c r="AG200" s="24"/>
      <c r="AH200" s="58"/>
      <c r="AI200" s="38"/>
      <c r="AJ200" s="38"/>
    </row>
    <row r="201" spans="1:44" ht="15" customHeight="1" x14ac:dyDescent="0.25">
      <c r="AG201" s="24"/>
      <c r="AH201" s="58"/>
      <c r="AI201" s="38"/>
      <c r="AJ201" s="38"/>
    </row>
    <row r="222" spans="2:43" ht="15" customHeight="1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</row>
    <row r="223" spans="2:43" ht="15" customHeight="1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</row>
    <row r="224" spans="2:43" ht="15" customHeight="1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</row>
    <row r="225" spans="2:43" ht="15" customHeight="1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</row>
    <row r="226" spans="2:43" ht="15" customHeight="1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</row>
    <row r="227" spans="2:43" ht="15" customHeight="1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</row>
    <row r="228" spans="2:43" ht="15" customHeight="1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</row>
    <row r="229" spans="2:43" ht="15" customHeight="1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</row>
    <row r="230" spans="2:43" ht="15" customHeight="1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</row>
    <row r="231" spans="2:43" ht="15" customHeight="1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</row>
    <row r="232" spans="2:43" ht="15" customHeight="1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</row>
    <row r="233" spans="2:43" ht="15" customHeight="1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</row>
  </sheetData>
  <sortState ref="M58:N62">
    <sortCondition descending="1" ref="M5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5" t="s">
        <v>106</v>
      </c>
      <c r="C1" s="3"/>
      <c r="D1" s="4"/>
      <c r="E1" s="5" t="s">
        <v>107</v>
      </c>
      <c r="F1" s="233"/>
      <c r="G1" s="71"/>
      <c r="H1" s="71"/>
      <c r="I1" s="6"/>
      <c r="J1" s="3"/>
      <c r="K1" s="9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3"/>
      <c r="AB1" s="233"/>
      <c r="AC1" s="71"/>
      <c r="AD1" s="71"/>
      <c r="AE1" s="6"/>
      <c r="AF1" s="3"/>
      <c r="AG1" s="9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234" t="s">
        <v>224</v>
      </c>
      <c r="C2" s="67"/>
      <c r="D2" s="235"/>
      <c r="E2" s="13" t="s">
        <v>12</v>
      </c>
      <c r="F2" s="14"/>
      <c r="G2" s="14"/>
      <c r="H2" s="14"/>
      <c r="I2" s="20"/>
      <c r="J2" s="15"/>
      <c r="K2" s="236"/>
      <c r="L2" s="22" t="s">
        <v>225</v>
      </c>
      <c r="M2" s="14"/>
      <c r="N2" s="14"/>
      <c r="O2" s="21"/>
      <c r="P2" s="19"/>
      <c r="Q2" s="22" t="s">
        <v>226</v>
      </c>
      <c r="R2" s="14"/>
      <c r="S2" s="14"/>
      <c r="T2" s="14"/>
      <c r="U2" s="20"/>
      <c r="V2" s="21"/>
      <c r="W2" s="19"/>
      <c r="X2" s="237" t="s">
        <v>227</v>
      </c>
      <c r="Y2" s="238"/>
      <c r="Z2" s="239"/>
      <c r="AA2" s="13" t="s">
        <v>12</v>
      </c>
      <c r="AB2" s="14"/>
      <c r="AC2" s="14"/>
      <c r="AD2" s="14"/>
      <c r="AE2" s="20"/>
      <c r="AF2" s="15"/>
      <c r="AG2" s="236"/>
      <c r="AH2" s="22" t="s">
        <v>228</v>
      </c>
      <c r="AI2" s="14"/>
      <c r="AJ2" s="14"/>
      <c r="AK2" s="21"/>
      <c r="AL2" s="19"/>
      <c r="AM2" s="22" t="s">
        <v>226</v>
      </c>
      <c r="AN2" s="14"/>
      <c r="AO2" s="14"/>
      <c r="AP2" s="14"/>
      <c r="AQ2" s="20"/>
      <c r="AR2" s="21"/>
      <c r="AS2" s="13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67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67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27"/>
      <c r="D4" s="2"/>
      <c r="E4" s="25"/>
      <c r="F4" s="25"/>
      <c r="G4" s="25"/>
      <c r="H4" s="26"/>
      <c r="I4" s="25"/>
      <c r="J4" s="33"/>
      <c r="K4" s="31"/>
      <c r="L4" s="91"/>
      <c r="M4" s="18"/>
      <c r="N4" s="18"/>
      <c r="O4" s="18"/>
      <c r="P4" s="24"/>
      <c r="Q4" s="25"/>
      <c r="R4" s="25"/>
      <c r="S4" s="26"/>
      <c r="T4" s="25"/>
      <c r="U4" s="25"/>
      <c r="V4" s="240"/>
      <c r="W4" s="31"/>
      <c r="X4" s="25">
        <v>2005</v>
      </c>
      <c r="Y4" s="25" t="s">
        <v>74</v>
      </c>
      <c r="Z4" s="2" t="s">
        <v>234</v>
      </c>
      <c r="AA4" s="25">
        <v>2</v>
      </c>
      <c r="AB4" s="25">
        <v>0</v>
      </c>
      <c r="AC4" s="25">
        <v>0</v>
      </c>
      <c r="AD4" s="25">
        <v>0</v>
      </c>
      <c r="AE4" s="25">
        <v>1</v>
      </c>
      <c r="AF4" s="35">
        <v>1</v>
      </c>
      <c r="AG4" s="254">
        <v>1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41"/>
      <c r="AS4" s="22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74" t="s">
        <v>229</v>
      </c>
      <c r="C5" s="78"/>
      <c r="D5" s="77"/>
      <c r="E5" s="76">
        <f>SUM(E4:E4)</f>
        <v>0</v>
      </c>
      <c r="F5" s="76">
        <f>SUM(F4:F4)</f>
        <v>0</v>
      </c>
      <c r="G5" s="76">
        <f>SUM(G4:G4)</f>
        <v>0</v>
      </c>
      <c r="H5" s="76">
        <f>SUM(H4:H4)</f>
        <v>0</v>
      </c>
      <c r="I5" s="76">
        <f>SUM(I4:I4)</f>
        <v>0</v>
      </c>
      <c r="J5" s="242">
        <v>0</v>
      </c>
      <c r="K5" s="236">
        <f>SUM(K4:K4)</f>
        <v>0</v>
      </c>
      <c r="L5" s="22"/>
      <c r="M5" s="20"/>
      <c r="N5" s="228"/>
      <c r="O5" s="229"/>
      <c r="P5" s="24"/>
      <c r="Q5" s="76">
        <f>SUM(Q4:Q4)</f>
        <v>0</v>
      </c>
      <c r="R5" s="76">
        <f>SUM(R4:R4)</f>
        <v>0</v>
      </c>
      <c r="S5" s="76">
        <f>SUM(S4:S4)</f>
        <v>0</v>
      </c>
      <c r="T5" s="76">
        <f>SUM(T4:T4)</f>
        <v>0</v>
      </c>
      <c r="U5" s="76">
        <f>SUM(U4:U4)</f>
        <v>0</v>
      </c>
      <c r="V5" s="36">
        <v>0</v>
      </c>
      <c r="W5" s="236">
        <f>SUM(W4:W4)</f>
        <v>0</v>
      </c>
      <c r="X5" s="16" t="s">
        <v>229</v>
      </c>
      <c r="Y5" s="17"/>
      <c r="Z5" s="15"/>
      <c r="AA5" s="76">
        <f>SUM(AA4:AA4)</f>
        <v>2</v>
      </c>
      <c r="AB5" s="76">
        <f>SUM(AB4:AB4)</f>
        <v>0</v>
      </c>
      <c r="AC5" s="76">
        <f>SUM(AC4:AC4)</f>
        <v>0</v>
      </c>
      <c r="AD5" s="76">
        <f>SUM(AD4:AD4)</f>
        <v>0</v>
      </c>
      <c r="AE5" s="76">
        <f>SUM(AE4:AE4)</f>
        <v>1</v>
      </c>
      <c r="AF5" s="242">
        <f>PRODUCT(AE5/AG5)</f>
        <v>1</v>
      </c>
      <c r="AG5" s="236">
        <f>SUM(AG4:AG4)</f>
        <v>1</v>
      </c>
      <c r="AH5" s="22"/>
      <c r="AI5" s="20"/>
      <c r="AJ5" s="228"/>
      <c r="AK5" s="229"/>
      <c r="AL5" s="24"/>
      <c r="AM5" s="76">
        <f>SUM(AM4:AM4)</f>
        <v>0</v>
      </c>
      <c r="AN5" s="76">
        <f>SUM(AN4:AN4)</f>
        <v>0</v>
      </c>
      <c r="AO5" s="76">
        <f>SUM(AO4:AO4)</f>
        <v>0</v>
      </c>
      <c r="AP5" s="76">
        <f>SUM(AP4:AP4)</f>
        <v>0</v>
      </c>
      <c r="AQ5" s="76">
        <f>SUM(AQ4:AQ4)</f>
        <v>0</v>
      </c>
      <c r="AR5" s="242">
        <v>0</v>
      </c>
      <c r="AS5" s="130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1"/>
      <c r="L6" s="24"/>
      <c r="M6" s="24"/>
      <c r="N6" s="24"/>
      <c r="O6" s="24"/>
      <c r="P6" s="38"/>
      <c r="Q6" s="38"/>
      <c r="R6" s="40"/>
      <c r="S6" s="38"/>
      <c r="T6" s="38"/>
      <c r="U6" s="24"/>
      <c r="V6" s="24"/>
      <c r="W6" s="31"/>
      <c r="X6" s="38"/>
      <c r="Y6" s="38"/>
      <c r="Z6" s="38"/>
      <c r="AA6" s="38"/>
      <c r="AB6" s="38"/>
      <c r="AC6" s="38"/>
      <c r="AD6" s="38"/>
      <c r="AE6" s="38"/>
      <c r="AF6" s="39"/>
      <c r="AG6" s="31"/>
      <c r="AH6" s="24"/>
      <c r="AI6" s="24"/>
      <c r="AJ6" s="24"/>
      <c r="AK6" s="24"/>
      <c r="AL6" s="38"/>
      <c r="AM6" s="38"/>
      <c r="AN6" s="40"/>
      <c r="AO6" s="38"/>
      <c r="AP6" s="38"/>
      <c r="AQ6" s="24"/>
      <c r="AR6" s="24"/>
      <c r="AS6" s="3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3" t="s">
        <v>230</v>
      </c>
      <c r="C7" s="244"/>
      <c r="D7" s="245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231</v>
      </c>
      <c r="O7" s="18" t="s">
        <v>232</v>
      </c>
      <c r="Q7" s="40"/>
      <c r="R7" s="40" t="s">
        <v>42</v>
      </c>
      <c r="S7" s="40"/>
      <c r="T7" s="38" t="s">
        <v>110</v>
      </c>
      <c r="U7" s="24"/>
      <c r="V7" s="31"/>
      <c r="W7" s="31"/>
      <c r="X7" s="219"/>
      <c r="Y7" s="219"/>
      <c r="Z7" s="219"/>
      <c r="AA7" s="219"/>
      <c r="AB7" s="219"/>
      <c r="AC7" s="40"/>
      <c r="AD7" s="40"/>
      <c r="AE7" s="40"/>
      <c r="AF7" s="38"/>
      <c r="AG7" s="38"/>
      <c r="AH7" s="38"/>
      <c r="AI7" s="38"/>
      <c r="AJ7" s="38"/>
      <c r="AK7" s="38"/>
      <c r="AM7" s="31"/>
      <c r="AN7" s="219"/>
      <c r="AO7" s="219"/>
      <c r="AP7" s="219"/>
      <c r="AQ7" s="219"/>
      <c r="AR7" s="219"/>
      <c r="AS7" s="21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2" t="s">
        <v>233</v>
      </c>
      <c r="C8" s="12"/>
      <c r="D8" s="44"/>
      <c r="E8" s="246">
        <v>303</v>
      </c>
      <c r="F8" s="246">
        <v>24</v>
      </c>
      <c r="G8" s="246">
        <v>278</v>
      </c>
      <c r="H8" s="246">
        <v>236</v>
      </c>
      <c r="I8" s="246">
        <v>1016</v>
      </c>
      <c r="J8" s="247">
        <v>0.55600000000000005</v>
      </c>
      <c r="K8" s="38">
        <f>PRODUCT(I8/J8)</f>
        <v>1827.3381294964026</v>
      </c>
      <c r="L8" s="248">
        <f>PRODUCT((F8+G8)/E8)</f>
        <v>0.99669966996699666</v>
      </c>
      <c r="M8" s="248">
        <f>PRODUCT(H8/E8)</f>
        <v>0.77887788778877887</v>
      </c>
      <c r="N8" s="248">
        <f>PRODUCT((F8+G8+H8)/E8)</f>
        <v>1.7755775577557755</v>
      </c>
      <c r="O8" s="248">
        <f>PRODUCT(I8/E8)</f>
        <v>3.3531353135313533</v>
      </c>
      <c r="Q8" s="40"/>
      <c r="R8" s="40"/>
      <c r="S8" s="40"/>
      <c r="T8" s="38" t="s">
        <v>43</v>
      </c>
      <c r="U8" s="38"/>
      <c r="V8" s="38"/>
      <c r="W8" s="38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8"/>
      <c r="AL8" s="38"/>
      <c r="AM8" s="38"/>
      <c r="AN8" s="40"/>
      <c r="AO8" s="40"/>
      <c r="AP8" s="40"/>
      <c r="AQ8" s="40"/>
      <c r="AR8" s="40"/>
      <c r="AS8" s="4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9" t="s">
        <v>224</v>
      </c>
      <c r="C9" s="250"/>
      <c r="D9" s="251"/>
      <c r="E9" s="246">
        <f>PRODUCT(E5+Q5)</f>
        <v>0</v>
      </c>
      <c r="F9" s="246">
        <f>PRODUCT(F5+R5)</f>
        <v>0</v>
      </c>
      <c r="G9" s="246">
        <f>PRODUCT(G5+S5)</f>
        <v>0</v>
      </c>
      <c r="H9" s="246">
        <f>PRODUCT(H5+T5)</f>
        <v>0</v>
      </c>
      <c r="I9" s="246">
        <f>PRODUCT(I5+U5)</f>
        <v>0</v>
      </c>
      <c r="J9" s="247">
        <v>0</v>
      </c>
      <c r="K9" s="38">
        <f>PRODUCT(K5+W5)</f>
        <v>0</v>
      </c>
      <c r="L9" s="248">
        <v>0</v>
      </c>
      <c r="M9" s="248">
        <v>0</v>
      </c>
      <c r="N9" s="248">
        <v>0</v>
      </c>
      <c r="O9" s="248"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64" t="s">
        <v>227</v>
      </c>
      <c r="C10" s="176"/>
      <c r="D10" s="177"/>
      <c r="E10" s="246">
        <f>PRODUCT(AA5+AM5)</f>
        <v>2</v>
      </c>
      <c r="F10" s="246">
        <f>PRODUCT(AB5+AN5)</f>
        <v>0</v>
      </c>
      <c r="G10" s="246">
        <f>PRODUCT(AC5+AO5)</f>
        <v>0</v>
      </c>
      <c r="H10" s="246">
        <f>PRODUCT(AD5+AP5)</f>
        <v>0</v>
      </c>
      <c r="I10" s="246">
        <f>PRODUCT(AE5+AQ5)</f>
        <v>1</v>
      </c>
      <c r="J10" s="247">
        <f>PRODUCT(I10/K10)</f>
        <v>1</v>
      </c>
      <c r="K10" s="24">
        <f>PRODUCT(AG5+AS5)</f>
        <v>1</v>
      </c>
      <c r="L10" s="248">
        <f>PRODUCT((F10+G10)/E10)</f>
        <v>0</v>
      </c>
      <c r="M10" s="248">
        <f>PRODUCT(H10/E10)</f>
        <v>0</v>
      </c>
      <c r="N10" s="248">
        <f>PRODUCT((F10+G10+H10)/E10)</f>
        <v>0</v>
      </c>
      <c r="O10" s="248">
        <f>PRODUCT(I10/E10)</f>
        <v>0.5</v>
      </c>
      <c r="Q10" s="40"/>
      <c r="R10" s="40"/>
      <c r="S10" s="38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2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52" t="s">
        <v>229</v>
      </c>
      <c r="C11" s="93"/>
      <c r="D11" s="253"/>
      <c r="E11" s="246">
        <f>SUM(E8:E10)</f>
        <v>305</v>
      </c>
      <c r="F11" s="246">
        <f t="shared" ref="F11:I11" si="0">SUM(F8:F10)</f>
        <v>24</v>
      </c>
      <c r="G11" s="246">
        <f t="shared" si="0"/>
        <v>278</v>
      </c>
      <c r="H11" s="246">
        <f t="shared" si="0"/>
        <v>236</v>
      </c>
      <c r="I11" s="246">
        <f t="shared" si="0"/>
        <v>1017</v>
      </c>
      <c r="J11" s="247">
        <f>PRODUCT(I11/K11)</f>
        <v>0.55624284348329067</v>
      </c>
      <c r="K11" s="38">
        <f>SUM(K8:K10)</f>
        <v>1828.3381294964026</v>
      </c>
      <c r="L11" s="248">
        <f>PRODUCT((F11+G11)/E11)</f>
        <v>0.99016393442622952</v>
      </c>
      <c r="M11" s="248">
        <f>PRODUCT(H11/E11)</f>
        <v>0.77377049180327873</v>
      </c>
      <c r="N11" s="248">
        <f>PRODUCT((F11+G11+H11)/E11)</f>
        <v>1.7639344262295082</v>
      </c>
      <c r="O11" s="248">
        <f>PRODUCT(I11/E11)</f>
        <v>3.3344262295081966</v>
      </c>
      <c r="Q11" s="24"/>
      <c r="R11" s="24"/>
      <c r="S11" s="24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4"/>
      <c r="F12" s="24"/>
      <c r="G12" s="24"/>
      <c r="H12" s="24"/>
      <c r="I12" s="24"/>
      <c r="J12" s="38"/>
      <c r="K12" s="38"/>
      <c r="L12" s="24"/>
      <c r="M12" s="24"/>
      <c r="N12" s="24"/>
      <c r="O12" s="24"/>
      <c r="P12" s="38"/>
      <c r="Q12" s="38"/>
      <c r="R12" s="38"/>
      <c r="S12" s="38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4"/>
      <c r="R84" s="24"/>
      <c r="S84" s="24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8"/>
      <c r="AL84" s="24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4"/>
      <c r="AL176" s="24"/>
    </row>
    <row r="177" spans="12:38" x14ac:dyDescent="0.25">
      <c r="R177" s="31"/>
      <c r="S177" s="31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1"/>
      <c r="S178" s="31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1"/>
      <c r="S179" s="3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1"/>
      <c r="S180" s="3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3.28515625" style="61" customWidth="1"/>
    <col min="3" max="3" width="19.42578125" style="60" customWidth="1"/>
    <col min="4" max="4" width="10.5703125" style="95" customWidth="1"/>
    <col min="5" max="5" width="8" style="95" customWidth="1"/>
    <col min="6" max="6" width="0.7109375" style="31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75" customWidth="1"/>
    <col min="22" max="22" width="9.85546875" style="60" customWidth="1"/>
    <col min="23" max="23" width="21.28515625" style="95" customWidth="1"/>
    <col min="24" max="24" width="9.7109375" style="60" customWidth="1"/>
    <col min="25" max="30" width="9.140625" style="96"/>
    <col min="257" max="257" width="1.28515625" customWidth="1"/>
    <col min="258" max="258" width="30.570312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1" t="s">
        <v>90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67"/>
      <c r="R1" s="167"/>
      <c r="S1" s="167"/>
      <c r="T1" s="167"/>
      <c r="U1" s="167"/>
      <c r="V1" s="67"/>
      <c r="W1" s="68"/>
      <c r="X1" s="69"/>
      <c r="Y1" s="70"/>
      <c r="Z1" s="70"/>
      <c r="AA1" s="70"/>
      <c r="AB1" s="70"/>
      <c r="AC1" s="70"/>
      <c r="AD1" s="70"/>
    </row>
    <row r="2" spans="1:32" x14ac:dyDescent="0.25">
      <c r="A2" s="1"/>
      <c r="B2" s="10" t="s">
        <v>106</v>
      </c>
      <c r="C2" s="5" t="s">
        <v>107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68"/>
      <c r="R2" s="168"/>
      <c r="S2" s="168"/>
      <c r="T2" s="168"/>
      <c r="U2" s="168"/>
      <c r="V2" s="11"/>
      <c r="W2" s="71"/>
      <c r="X2" s="26"/>
      <c r="Y2" s="70"/>
      <c r="Z2" s="70"/>
      <c r="AA2" s="70"/>
      <c r="AB2" s="70"/>
      <c r="AC2" s="70"/>
      <c r="AD2" s="70"/>
    </row>
    <row r="3" spans="1:32" x14ac:dyDescent="0.25">
      <c r="A3" s="1"/>
      <c r="B3" s="73" t="s">
        <v>47</v>
      </c>
      <c r="C3" s="22" t="s">
        <v>48</v>
      </c>
      <c r="D3" s="74" t="s">
        <v>49</v>
      </c>
      <c r="E3" s="75" t="s">
        <v>1</v>
      </c>
      <c r="F3" s="24"/>
      <c r="G3" s="76" t="s">
        <v>50</v>
      </c>
      <c r="H3" s="77" t="s">
        <v>51</v>
      </c>
      <c r="I3" s="77" t="s">
        <v>31</v>
      </c>
      <c r="J3" s="17" t="s">
        <v>52</v>
      </c>
      <c r="K3" s="78" t="s">
        <v>53</v>
      </c>
      <c r="L3" s="78" t="s">
        <v>54</v>
      </c>
      <c r="M3" s="76" t="s">
        <v>55</v>
      </c>
      <c r="N3" s="76" t="s">
        <v>30</v>
      </c>
      <c r="O3" s="77" t="s">
        <v>56</v>
      </c>
      <c r="P3" s="76" t="s">
        <v>51</v>
      </c>
      <c r="Q3" s="169" t="s">
        <v>16</v>
      </c>
      <c r="R3" s="169">
        <v>1</v>
      </c>
      <c r="S3" s="169">
        <v>2</v>
      </c>
      <c r="T3" s="169">
        <v>3</v>
      </c>
      <c r="U3" s="169" t="s">
        <v>57</v>
      </c>
      <c r="V3" s="17" t="s">
        <v>21</v>
      </c>
      <c r="W3" s="16" t="s">
        <v>58</v>
      </c>
      <c r="X3" s="16" t="s">
        <v>59</v>
      </c>
      <c r="Y3" s="70"/>
      <c r="Z3" s="70"/>
      <c r="AA3" s="70"/>
      <c r="AB3" s="70"/>
      <c r="AC3" s="70"/>
      <c r="AD3" s="70"/>
    </row>
    <row r="4" spans="1:32" x14ac:dyDescent="0.25">
      <c r="A4" s="9"/>
      <c r="B4" s="79" t="s">
        <v>102</v>
      </c>
      <c r="C4" s="80" t="s">
        <v>62</v>
      </c>
      <c r="D4" s="81" t="s">
        <v>60</v>
      </c>
      <c r="E4" s="82" t="s">
        <v>35</v>
      </c>
      <c r="F4" s="24"/>
      <c r="G4" s="83">
        <v>1</v>
      </c>
      <c r="H4" s="84"/>
      <c r="I4" s="84"/>
      <c r="J4" s="85" t="s">
        <v>124</v>
      </c>
      <c r="K4" s="85">
        <v>8</v>
      </c>
      <c r="L4" s="85"/>
      <c r="M4" s="85">
        <v>1</v>
      </c>
      <c r="N4" s="85"/>
      <c r="O4" s="83">
        <v>1</v>
      </c>
      <c r="P4" s="84">
        <v>2</v>
      </c>
      <c r="Q4" s="87" t="s">
        <v>143</v>
      </c>
      <c r="R4" s="165" t="s">
        <v>144</v>
      </c>
      <c r="S4" s="165" t="s">
        <v>145</v>
      </c>
      <c r="T4" s="165" t="s">
        <v>144</v>
      </c>
      <c r="U4" s="165" t="s">
        <v>146</v>
      </c>
      <c r="V4" s="86">
        <v>0.71399999999999997</v>
      </c>
      <c r="W4" s="80" t="s">
        <v>61</v>
      </c>
      <c r="X4" s="166">
        <v>3826</v>
      </c>
      <c r="Y4" s="70"/>
      <c r="Z4" s="70"/>
      <c r="AA4" s="70"/>
      <c r="AB4" s="70"/>
      <c r="AC4" s="70"/>
      <c r="AD4" s="70"/>
    </row>
    <row r="5" spans="1:32" x14ac:dyDescent="0.25">
      <c r="A5" s="9"/>
      <c r="B5" s="81" t="s">
        <v>64</v>
      </c>
      <c r="C5" s="181" t="s">
        <v>65</v>
      </c>
      <c r="D5" s="81" t="s">
        <v>60</v>
      </c>
      <c r="E5" s="193" t="s">
        <v>35</v>
      </c>
      <c r="F5" s="24"/>
      <c r="G5" s="83"/>
      <c r="H5" s="83">
        <v>1</v>
      </c>
      <c r="I5" s="83"/>
      <c r="J5" s="83" t="s">
        <v>124</v>
      </c>
      <c r="K5" s="83">
        <v>5</v>
      </c>
      <c r="L5" s="83" t="s">
        <v>84</v>
      </c>
      <c r="M5" s="83">
        <v>1</v>
      </c>
      <c r="N5" s="83"/>
      <c r="O5" s="83">
        <v>1</v>
      </c>
      <c r="P5" s="83"/>
      <c r="Q5" s="87" t="s">
        <v>147</v>
      </c>
      <c r="R5" s="87" t="s">
        <v>146</v>
      </c>
      <c r="S5" s="87" t="s">
        <v>144</v>
      </c>
      <c r="T5" s="87" t="s">
        <v>145</v>
      </c>
      <c r="U5" s="87" t="s">
        <v>148</v>
      </c>
      <c r="V5" s="194">
        <v>0.55600000000000005</v>
      </c>
      <c r="W5" s="181" t="s">
        <v>61</v>
      </c>
      <c r="X5" s="166">
        <v>4650</v>
      </c>
      <c r="Y5" s="70"/>
      <c r="Z5" s="70"/>
      <c r="AA5" s="70"/>
      <c r="AB5" s="70"/>
      <c r="AC5" s="70"/>
      <c r="AD5" s="70"/>
    </row>
    <row r="6" spans="1:32" x14ac:dyDescent="0.25">
      <c r="A6" s="9"/>
      <c r="B6" s="81" t="s">
        <v>125</v>
      </c>
      <c r="C6" s="181" t="s">
        <v>126</v>
      </c>
      <c r="D6" s="81" t="s">
        <v>60</v>
      </c>
      <c r="E6" s="193" t="s">
        <v>35</v>
      </c>
      <c r="F6" s="24"/>
      <c r="G6" s="83"/>
      <c r="H6" s="83">
        <v>1</v>
      </c>
      <c r="I6" s="83"/>
      <c r="J6" s="83" t="s">
        <v>124</v>
      </c>
      <c r="K6" s="83">
        <v>8</v>
      </c>
      <c r="L6" s="83"/>
      <c r="M6" s="83">
        <v>1</v>
      </c>
      <c r="N6" s="83"/>
      <c r="O6" s="83">
        <v>2</v>
      </c>
      <c r="P6" s="83"/>
      <c r="Q6" s="87" t="s">
        <v>149</v>
      </c>
      <c r="R6" s="87" t="s">
        <v>145</v>
      </c>
      <c r="S6" s="87" t="s">
        <v>105</v>
      </c>
      <c r="T6" s="87" t="s">
        <v>146</v>
      </c>
      <c r="U6" s="87" t="s">
        <v>103</v>
      </c>
      <c r="V6" s="194">
        <v>0.63600000000000001</v>
      </c>
      <c r="W6" s="181" t="s">
        <v>61</v>
      </c>
      <c r="X6" s="166">
        <v>13103</v>
      </c>
      <c r="Y6" s="70"/>
      <c r="Z6" s="70"/>
      <c r="AA6" s="70"/>
      <c r="AB6" s="70"/>
      <c r="AC6" s="70"/>
      <c r="AD6" s="70"/>
    </row>
    <row r="7" spans="1:32" x14ac:dyDescent="0.25">
      <c r="A7" s="9"/>
      <c r="B7" s="81" t="s">
        <v>127</v>
      </c>
      <c r="C7" s="181" t="s">
        <v>128</v>
      </c>
      <c r="D7" s="81" t="s">
        <v>60</v>
      </c>
      <c r="E7" s="193" t="s">
        <v>35</v>
      </c>
      <c r="F7" s="24"/>
      <c r="G7" s="83">
        <v>1</v>
      </c>
      <c r="H7" s="83"/>
      <c r="I7" s="83"/>
      <c r="J7" s="83" t="s">
        <v>124</v>
      </c>
      <c r="K7" s="83">
        <v>5</v>
      </c>
      <c r="L7" s="83"/>
      <c r="M7" s="83">
        <v>1</v>
      </c>
      <c r="N7" s="83"/>
      <c r="O7" s="83">
        <v>1</v>
      </c>
      <c r="P7" s="83"/>
      <c r="Q7" s="87" t="s">
        <v>150</v>
      </c>
      <c r="R7" s="87" t="s">
        <v>104</v>
      </c>
      <c r="S7" s="87"/>
      <c r="T7" s="87" t="s">
        <v>151</v>
      </c>
      <c r="U7" s="87" t="s">
        <v>152</v>
      </c>
      <c r="V7" s="194">
        <v>0.4</v>
      </c>
      <c r="W7" s="181" t="s">
        <v>61</v>
      </c>
      <c r="X7" s="166">
        <v>5011</v>
      </c>
      <c r="Y7" s="70"/>
      <c r="Z7" s="70"/>
      <c r="AA7" s="70"/>
      <c r="AB7" s="70"/>
      <c r="AC7" s="70"/>
      <c r="AD7" s="70"/>
    </row>
    <row r="8" spans="1:32" x14ac:dyDescent="0.25">
      <c r="A8" s="9"/>
      <c r="B8" s="22" t="s">
        <v>7</v>
      </c>
      <c r="C8" s="17"/>
      <c r="D8" s="16"/>
      <c r="E8" s="88"/>
      <c r="F8" s="89"/>
      <c r="G8" s="18">
        <f>SUM(G4:G7)</f>
        <v>2</v>
      </c>
      <c r="H8" s="18">
        <f>SUM(H4:H7)</f>
        <v>2</v>
      </c>
      <c r="I8" s="18"/>
      <c r="J8" s="17"/>
      <c r="K8" s="17"/>
      <c r="L8" s="17"/>
      <c r="M8" s="18">
        <f t="shared" ref="M8:P8" si="0">SUM(M4:M7)</f>
        <v>4</v>
      </c>
      <c r="N8" s="18"/>
      <c r="O8" s="18">
        <f t="shared" si="0"/>
        <v>5</v>
      </c>
      <c r="P8" s="18">
        <f t="shared" si="0"/>
        <v>2</v>
      </c>
      <c r="Q8" s="91" t="s">
        <v>153</v>
      </c>
      <c r="R8" s="91" t="s">
        <v>154</v>
      </c>
      <c r="S8" s="91" t="s">
        <v>155</v>
      </c>
      <c r="T8" s="91" t="s">
        <v>156</v>
      </c>
      <c r="U8" s="91" t="s">
        <v>157</v>
      </c>
      <c r="V8" s="36">
        <v>0.56799999999999995</v>
      </c>
      <c r="W8" s="90"/>
      <c r="X8" s="91"/>
      <c r="Y8" s="70"/>
      <c r="Z8" s="70"/>
      <c r="AA8" s="70"/>
      <c r="AB8" s="70"/>
      <c r="AC8" s="70"/>
      <c r="AD8" s="70"/>
    </row>
    <row r="9" spans="1:32" x14ac:dyDescent="0.25">
      <c r="A9" s="9"/>
      <c r="B9" s="121" t="s">
        <v>66</v>
      </c>
      <c r="C9" s="126" t="s">
        <v>129</v>
      </c>
      <c r="D9" s="179"/>
      <c r="E9" s="124"/>
      <c r="F9" s="125"/>
      <c r="G9" s="126"/>
      <c r="H9" s="124"/>
      <c r="I9" s="127"/>
      <c r="J9" s="124"/>
      <c r="K9" s="124"/>
      <c r="L9" s="124"/>
      <c r="M9" s="124"/>
      <c r="N9" s="124"/>
      <c r="O9" s="124"/>
      <c r="P9" s="124"/>
      <c r="Q9" s="170"/>
      <c r="R9" s="171"/>
      <c r="S9" s="170"/>
      <c r="T9" s="170"/>
      <c r="U9" s="170"/>
      <c r="V9" s="124"/>
      <c r="W9" s="122"/>
      <c r="X9" s="128"/>
      <c r="Y9" s="70"/>
      <c r="Z9" s="70"/>
      <c r="AA9" s="70"/>
      <c r="AB9" s="70"/>
      <c r="AC9" s="70"/>
      <c r="AD9" s="70"/>
    </row>
    <row r="10" spans="1:32" x14ac:dyDescent="0.25">
      <c r="A10" s="9"/>
      <c r="B10" s="109"/>
      <c r="C10" s="110"/>
      <c r="D10" s="110"/>
      <c r="E10" s="93"/>
      <c r="F10" s="93"/>
      <c r="G10" s="111"/>
      <c r="H10" s="112"/>
      <c r="I10" s="92"/>
      <c r="J10" s="112"/>
      <c r="K10" s="92"/>
      <c r="L10" s="112"/>
      <c r="M10" s="92"/>
      <c r="N10" s="92"/>
      <c r="O10" s="92"/>
      <c r="P10" s="92"/>
      <c r="Q10" s="172"/>
      <c r="R10" s="172"/>
      <c r="S10" s="172"/>
      <c r="T10" s="172"/>
      <c r="U10" s="172"/>
      <c r="V10" s="92"/>
      <c r="W10" s="92"/>
      <c r="X10" s="113"/>
      <c r="Y10" s="70"/>
      <c r="Z10" s="70"/>
      <c r="AA10" s="70"/>
      <c r="AB10" s="70"/>
      <c r="AC10" s="70"/>
      <c r="AD10" s="70"/>
    </row>
    <row r="11" spans="1:32" x14ac:dyDescent="0.25">
      <c r="A11" s="1"/>
      <c r="B11" s="73" t="s">
        <v>91</v>
      </c>
      <c r="C11" s="22" t="s">
        <v>48</v>
      </c>
      <c r="D11" s="74" t="s">
        <v>49</v>
      </c>
      <c r="E11" s="75" t="s">
        <v>1</v>
      </c>
      <c r="F11" s="24"/>
      <c r="G11" s="76" t="s">
        <v>50</v>
      </c>
      <c r="H11" s="77" t="s">
        <v>51</v>
      </c>
      <c r="I11" s="77" t="s">
        <v>31</v>
      </c>
      <c r="J11" s="17" t="s">
        <v>52</v>
      </c>
      <c r="K11" s="78" t="s">
        <v>53</v>
      </c>
      <c r="L11" s="78" t="s">
        <v>54</v>
      </c>
      <c r="M11" s="76" t="s">
        <v>55</v>
      </c>
      <c r="N11" s="76" t="s">
        <v>30</v>
      </c>
      <c r="O11" s="77" t="s">
        <v>56</v>
      </c>
      <c r="P11" s="76" t="s">
        <v>51</v>
      </c>
      <c r="Q11" s="169" t="s">
        <v>16</v>
      </c>
      <c r="R11" s="169">
        <v>1</v>
      </c>
      <c r="S11" s="169">
        <v>2</v>
      </c>
      <c r="T11" s="169">
        <v>3</v>
      </c>
      <c r="U11" s="169" t="s">
        <v>57</v>
      </c>
      <c r="V11" s="17" t="s">
        <v>21</v>
      </c>
      <c r="W11" s="16" t="s">
        <v>58</v>
      </c>
      <c r="X11" s="16" t="s">
        <v>59</v>
      </c>
      <c r="Y11" s="70"/>
      <c r="Z11" s="70"/>
      <c r="AA11" s="70"/>
      <c r="AB11" s="70"/>
      <c r="AC11" s="70"/>
      <c r="AD11" s="70"/>
    </row>
    <row r="12" spans="1:32" x14ac:dyDescent="0.25">
      <c r="A12" s="1"/>
      <c r="B12" s="79" t="s">
        <v>130</v>
      </c>
      <c r="C12" s="80" t="s">
        <v>85</v>
      </c>
      <c r="D12" s="79" t="s">
        <v>60</v>
      </c>
      <c r="E12" s="129" t="s">
        <v>108</v>
      </c>
      <c r="F12" s="130"/>
      <c r="G12" s="83"/>
      <c r="H12" s="84"/>
      <c r="I12" s="83">
        <v>1</v>
      </c>
      <c r="J12" s="83"/>
      <c r="K12" s="83" t="s">
        <v>63</v>
      </c>
      <c r="L12" s="83"/>
      <c r="M12" s="83">
        <v>1</v>
      </c>
      <c r="N12" s="83"/>
      <c r="O12" s="84"/>
      <c r="P12" s="84"/>
      <c r="Q12" s="190"/>
      <c r="R12" s="190"/>
      <c r="S12" s="190"/>
      <c r="T12" s="190"/>
      <c r="U12" s="190"/>
      <c r="V12" s="86"/>
      <c r="W12" s="79" t="s">
        <v>131</v>
      </c>
      <c r="X12" s="83">
        <v>350</v>
      </c>
      <c r="Y12" s="70"/>
      <c r="Z12" s="70"/>
      <c r="AA12" s="70"/>
      <c r="AB12" s="70"/>
      <c r="AC12" s="70"/>
      <c r="AD12" s="70"/>
    </row>
    <row r="13" spans="1:32" x14ac:dyDescent="0.25">
      <c r="A13" s="1"/>
      <c r="B13" s="79" t="s">
        <v>92</v>
      </c>
      <c r="C13" s="80" t="s">
        <v>93</v>
      </c>
      <c r="D13" s="79" t="s">
        <v>60</v>
      </c>
      <c r="E13" s="129" t="s">
        <v>108</v>
      </c>
      <c r="F13" s="130"/>
      <c r="G13" s="83">
        <v>1</v>
      </c>
      <c r="H13" s="84"/>
      <c r="I13" s="83"/>
      <c r="J13" s="83" t="s">
        <v>56</v>
      </c>
      <c r="K13" s="83"/>
      <c r="L13" s="83"/>
      <c r="M13" s="83">
        <v>1</v>
      </c>
      <c r="N13" s="83"/>
      <c r="O13" s="84"/>
      <c r="P13" s="84"/>
      <c r="Q13" s="190"/>
      <c r="R13" s="190"/>
      <c r="S13" s="190"/>
      <c r="T13" s="190"/>
      <c r="U13" s="190"/>
      <c r="V13" s="86"/>
      <c r="W13" s="79" t="s">
        <v>132</v>
      </c>
      <c r="X13" s="83">
        <v>500</v>
      </c>
      <c r="Y13" s="70"/>
      <c r="Z13" s="70"/>
      <c r="AA13" s="70"/>
      <c r="AB13" s="70"/>
      <c r="AC13" s="70"/>
      <c r="AD13" s="70"/>
    </row>
    <row r="14" spans="1:32" x14ac:dyDescent="0.25">
      <c r="A14" s="9"/>
      <c r="B14" s="79" t="s">
        <v>94</v>
      </c>
      <c r="C14" s="80" t="s">
        <v>95</v>
      </c>
      <c r="D14" s="79" t="s">
        <v>60</v>
      </c>
      <c r="E14" s="129" t="s">
        <v>108</v>
      </c>
      <c r="F14" s="180"/>
      <c r="G14" s="83">
        <v>1</v>
      </c>
      <c r="H14" s="84"/>
      <c r="I14" s="83"/>
      <c r="J14" s="83" t="s">
        <v>133</v>
      </c>
      <c r="K14" s="83">
        <v>8</v>
      </c>
      <c r="L14" s="83"/>
      <c r="M14" s="83">
        <v>1</v>
      </c>
      <c r="N14" s="83"/>
      <c r="O14" s="84">
        <v>1</v>
      </c>
      <c r="P14" s="84"/>
      <c r="Q14" s="190"/>
      <c r="R14" s="190"/>
      <c r="S14" s="190"/>
      <c r="T14" s="190"/>
      <c r="U14" s="190"/>
      <c r="V14" s="86"/>
      <c r="W14" s="79" t="s">
        <v>134</v>
      </c>
      <c r="X14" s="83">
        <v>1250</v>
      </c>
      <c r="Y14" s="70"/>
      <c r="Z14" s="70"/>
      <c r="AA14" s="70"/>
      <c r="AB14" s="70"/>
      <c r="AC14" s="70"/>
      <c r="AD14" s="70"/>
    </row>
    <row r="15" spans="1:32" x14ac:dyDescent="0.25">
      <c r="A15" s="9"/>
      <c r="B15" s="109"/>
      <c r="C15" s="110"/>
      <c r="D15" s="110"/>
      <c r="E15" s="93"/>
      <c r="F15" s="93"/>
      <c r="G15" s="111"/>
      <c r="H15" s="112"/>
      <c r="I15" s="92"/>
      <c r="J15" s="112"/>
      <c r="K15" s="92"/>
      <c r="L15" s="112"/>
      <c r="M15" s="92"/>
      <c r="N15" s="92"/>
      <c r="O15" s="92"/>
      <c r="P15" s="92"/>
      <c r="Q15" s="172"/>
      <c r="R15" s="172"/>
      <c r="S15" s="172"/>
      <c r="T15" s="172"/>
      <c r="U15" s="172"/>
      <c r="V15" s="92"/>
      <c r="W15" s="92"/>
      <c r="X15" s="113"/>
      <c r="Y15" s="70"/>
      <c r="Z15" s="70"/>
      <c r="AA15" s="70"/>
      <c r="AB15" s="70"/>
      <c r="AC15" s="70"/>
      <c r="AD15" s="70"/>
    </row>
    <row r="16" spans="1:32" s="8" customFormat="1" ht="18.75" customHeight="1" x14ac:dyDescent="0.2">
      <c r="A16" s="1"/>
      <c r="B16" s="132" t="s">
        <v>80</v>
      </c>
      <c r="C16" s="67"/>
      <c r="D16" s="68"/>
      <c r="E16" s="68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67"/>
      <c r="R16" s="167"/>
      <c r="S16" s="167"/>
      <c r="T16" s="167"/>
      <c r="U16" s="167"/>
      <c r="V16" s="67"/>
      <c r="W16" s="68"/>
      <c r="X16" s="69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73" t="s">
        <v>47</v>
      </c>
      <c r="C17" s="22" t="s">
        <v>81</v>
      </c>
      <c r="D17" s="74" t="s">
        <v>49</v>
      </c>
      <c r="E17" s="75" t="s">
        <v>1</v>
      </c>
      <c r="F17" s="40"/>
      <c r="G17" s="76" t="s">
        <v>50</v>
      </c>
      <c r="H17" s="77" t="s">
        <v>51</v>
      </c>
      <c r="I17" s="77" t="s">
        <v>31</v>
      </c>
      <c r="J17" s="17" t="s">
        <v>52</v>
      </c>
      <c r="K17" s="78" t="s">
        <v>53</v>
      </c>
      <c r="L17" s="78" t="s">
        <v>54</v>
      </c>
      <c r="M17" s="76" t="s">
        <v>55</v>
      </c>
      <c r="N17" s="76" t="s">
        <v>30</v>
      </c>
      <c r="O17" s="77" t="s">
        <v>56</v>
      </c>
      <c r="P17" s="76" t="s">
        <v>51</v>
      </c>
      <c r="Q17" s="169" t="s">
        <v>16</v>
      </c>
      <c r="R17" s="169">
        <v>1</v>
      </c>
      <c r="S17" s="169">
        <v>2</v>
      </c>
      <c r="T17" s="169">
        <v>3</v>
      </c>
      <c r="U17" s="169" t="s">
        <v>57</v>
      </c>
      <c r="V17" s="17" t="s">
        <v>82</v>
      </c>
      <c r="W17" s="16" t="s">
        <v>58</v>
      </c>
      <c r="X17" s="16" t="s">
        <v>59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1" t="s">
        <v>87</v>
      </c>
      <c r="C18" s="181" t="s">
        <v>135</v>
      </c>
      <c r="D18" s="81" t="s">
        <v>136</v>
      </c>
      <c r="E18" s="182" t="s">
        <v>35</v>
      </c>
      <c r="F18" s="40"/>
      <c r="G18" s="183">
        <v>1</v>
      </c>
      <c r="H18" s="184"/>
      <c r="I18" s="183"/>
      <c r="J18" s="185"/>
      <c r="K18" s="185" t="s">
        <v>63</v>
      </c>
      <c r="L18" s="184"/>
      <c r="M18" s="186">
        <v>1</v>
      </c>
      <c r="N18" s="187"/>
      <c r="O18" s="187">
        <v>1</v>
      </c>
      <c r="P18" s="187">
        <v>1</v>
      </c>
      <c r="Q18" s="184"/>
      <c r="R18" s="184"/>
      <c r="S18" s="184"/>
      <c r="T18" s="184"/>
      <c r="U18" s="184"/>
      <c r="V18" s="188"/>
      <c r="W18" s="181" t="s">
        <v>61</v>
      </c>
      <c r="X18" s="83">
        <v>1340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81" t="s">
        <v>88</v>
      </c>
      <c r="C19" s="181" t="s">
        <v>89</v>
      </c>
      <c r="D19" s="81" t="s">
        <v>136</v>
      </c>
      <c r="E19" s="182" t="s">
        <v>35</v>
      </c>
      <c r="F19" s="40"/>
      <c r="G19" s="183">
        <v>1</v>
      </c>
      <c r="H19" s="184"/>
      <c r="I19" s="183"/>
      <c r="J19" s="185" t="s">
        <v>124</v>
      </c>
      <c r="K19" s="185">
        <v>5</v>
      </c>
      <c r="L19" s="184"/>
      <c r="M19" s="186">
        <v>1</v>
      </c>
      <c r="N19" s="187"/>
      <c r="O19" s="187"/>
      <c r="P19" s="187">
        <v>1</v>
      </c>
      <c r="Q19" s="191" t="s">
        <v>210</v>
      </c>
      <c r="R19" s="191" t="s">
        <v>103</v>
      </c>
      <c r="S19" s="191"/>
      <c r="T19" s="191" t="s">
        <v>146</v>
      </c>
      <c r="U19" s="191" t="s">
        <v>104</v>
      </c>
      <c r="V19" s="188">
        <v>0.42857142857142855</v>
      </c>
      <c r="W19" s="181" t="s">
        <v>61</v>
      </c>
      <c r="X19" s="83">
        <v>2177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14" t="s">
        <v>137</v>
      </c>
      <c r="C20" s="115" t="s">
        <v>138</v>
      </c>
      <c r="D20" s="114" t="s">
        <v>83</v>
      </c>
      <c r="E20" s="116" t="s">
        <v>35</v>
      </c>
      <c r="F20" s="40"/>
      <c r="G20" s="117">
        <v>1</v>
      </c>
      <c r="H20" s="117"/>
      <c r="I20" s="117"/>
      <c r="J20" s="118" t="s">
        <v>124</v>
      </c>
      <c r="K20" s="118">
        <v>5</v>
      </c>
      <c r="L20" s="119"/>
      <c r="M20" s="119">
        <v>1</v>
      </c>
      <c r="N20" s="118"/>
      <c r="O20" s="119">
        <v>1</v>
      </c>
      <c r="P20" s="119"/>
      <c r="Q20" s="118" t="s">
        <v>211</v>
      </c>
      <c r="R20" s="118" t="s">
        <v>104</v>
      </c>
      <c r="S20" s="118" t="s">
        <v>104</v>
      </c>
      <c r="T20" s="118" t="s">
        <v>144</v>
      </c>
      <c r="U20" s="118" t="s">
        <v>146</v>
      </c>
      <c r="V20" s="120">
        <v>0.25</v>
      </c>
      <c r="W20" s="116" t="s">
        <v>86</v>
      </c>
      <c r="X20" s="34">
        <v>1556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14" t="s">
        <v>139</v>
      </c>
      <c r="C21" s="115" t="s">
        <v>140</v>
      </c>
      <c r="D21" s="114" t="s">
        <v>83</v>
      </c>
      <c r="E21" s="116" t="s">
        <v>35</v>
      </c>
      <c r="F21" s="40"/>
      <c r="G21" s="117">
        <v>1</v>
      </c>
      <c r="H21" s="117"/>
      <c r="I21" s="117"/>
      <c r="J21" s="118"/>
      <c r="K21" s="118" t="s">
        <v>63</v>
      </c>
      <c r="L21" s="119"/>
      <c r="M21" s="119">
        <v>1</v>
      </c>
      <c r="N21" s="118"/>
      <c r="O21" s="119">
        <v>1</v>
      </c>
      <c r="P21" s="119"/>
      <c r="Q21" s="118" t="s">
        <v>212</v>
      </c>
      <c r="R21" s="118" t="s">
        <v>213</v>
      </c>
      <c r="S21" s="118" t="s">
        <v>104</v>
      </c>
      <c r="T21" s="118" t="s">
        <v>144</v>
      </c>
      <c r="U21" s="118" t="s">
        <v>144</v>
      </c>
      <c r="V21" s="120">
        <v>0.4</v>
      </c>
      <c r="W21" s="116" t="s">
        <v>141</v>
      </c>
      <c r="X21" s="34">
        <v>1547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1"/>
      <c r="B22" s="22" t="s">
        <v>7</v>
      </c>
      <c r="C22" s="17"/>
      <c r="D22" s="16"/>
      <c r="E22" s="88"/>
      <c r="F22" s="40"/>
      <c r="G22" s="18">
        <f>SUM(G18:G21)</f>
        <v>4</v>
      </c>
      <c r="H22" s="18"/>
      <c r="I22" s="18"/>
      <c r="J22" s="17"/>
      <c r="K22" s="17"/>
      <c r="L22" s="17"/>
      <c r="M22" s="18">
        <f t="shared" ref="M22:P22" si="1">SUM(M18:M21)</f>
        <v>4</v>
      </c>
      <c r="N22" s="18"/>
      <c r="O22" s="18">
        <f t="shared" si="1"/>
        <v>3</v>
      </c>
      <c r="P22" s="18">
        <f t="shared" si="1"/>
        <v>2</v>
      </c>
      <c r="Q22" s="91" t="s">
        <v>214</v>
      </c>
      <c r="R22" s="91" t="s">
        <v>215</v>
      </c>
      <c r="S22" s="91" t="s">
        <v>213</v>
      </c>
      <c r="T22" s="91" t="s">
        <v>151</v>
      </c>
      <c r="U22" s="91" t="s">
        <v>103</v>
      </c>
      <c r="V22" s="36">
        <v>0.375</v>
      </c>
      <c r="W22" s="90"/>
      <c r="X22" s="9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9"/>
      <c r="B23" s="121" t="s">
        <v>66</v>
      </c>
      <c r="C23" s="126" t="s">
        <v>142</v>
      </c>
      <c r="D23" s="123"/>
      <c r="E23" s="124"/>
      <c r="F23" s="125"/>
      <c r="G23" s="126"/>
      <c r="H23" s="124"/>
      <c r="I23" s="127"/>
      <c r="J23" s="124"/>
      <c r="K23" s="124"/>
      <c r="L23" s="124"/>
      <c r="M23" s="124"/>
      <c r="N23" s="124"/>
      <c r="O23" s="124"/>
      <c r="P23" s="124"/>
      <c r="Q23" s="170"/>
      <c r="R23" s="171"/>
      <c r="S23" s="170"/>
      <c r="T23" s="170"/>
      <c r="U23" s="170"/>
      <c r="V23" s="124"/>
      <c r="W23" s="122"/>
      <c r="X23" s="128"/>
      <c r="Y23" s="70"/>
      <c r="Z23" s="70"/>
      <c r="AA23" s="70"/>
      <c r="AB23" s="70"/>
      <c r="AC23" s="70"/>
      <c r="AD23" s="70"/>
    </row>
    <row r="24" spans="1:32" x14ac:dyDescent="0.25">
      <c r="A24" s="9"/>
      <c r="B24" s="189"/>
      <c r="C24" s="92"/>
      <c r="D24" s="110"/>
      <c r="E24" s="93"/>
      <c r="F24" s="93"/>
      <c r="G24" s="92"/>
      <c r="H24" s="112"/>
      <c r="I24" s="112"/>
      <c r="J24" s="112"/>
      <c r="K24" s="112"/>
      <c r="L24" s="112"/>
      <c r="M24" s="92"/>
      <c r="N24" s="112"/>
      <c r="O24" s="112"/>
      <c r="P24" s="112"/>
      <c r="Q24" s="192"/>
      <c r="R24" s="172"/>
      <c r="S24" s="192"/>
      <c r="T24" s="192"/>
      <c r="U24" s="192"/>
      <c r="V24" s="112"/>
      <c r="W24" s="92"/>
      <c r="X24" s="113"/>
      <c r="Y24" s="70"/>
      <c r="Z24" s="70"/>
      <c r="AA24" s="70"/>
      <c r="AB24" s="70"/>
      <c r="AC24" s="70"/>
      <c r="AD24" s="70"/>
    </row>
    <row r="25" spans="1:32" s="23" customFormat="1" ht="15" customHeight="1" x14ac:dyDescent="0.25">
      <c r="A25" s="9"/>
      <c r="B25" s="59"/>
      <c r="C25" s="38"/>
      <c r="D25" s="59"/>
      <c r="E25" s="94"/>
      <c r="F25" s="31"/>
      <c r="G25" s="38"/>
      <c r="H25" s="40"/>
      <c r="I25" s="38"/>
      <c r="J25" s="24"/>
      <c r="K25" s="24"/>
      <c r="L25" s="24"/>
      <c r="M25" s="38"/>
      <c r="N25" s="38"/>
      <c r="O25" s="38"/>
      <c r="P25" s="38"/>
      <c r="Q25" s="173"/>
      <c r="R25" s="173"/>
      <c r="S25" s="173"/>
      <c r="T25" s="173"/>
      <c r="U25" s="173"/>
      <c r="V25" s="38"/>
      <c r="W25" s="59"/>
      <c r="X25" s="38"/>
      <c r="Y25" s="24"/>
      <c r="Z25" s="24"/>
      <c r="AA25" s="24"/>
      <c r="AB25" s="24"/>
      <c r="AC25" s="24"/>
      <c r="AD25" s="24"/>
      <c r="AE25" s="24"/>
      <c r="AF25" s="24"/>
    </row>
    <row r="26" spans="1:32" s="23" customFormat="1" ht="15" customHeight="1" x14ac:dyDescent="0.25">
      <c r="A26" s="9"/>
      <c r="B26" s="59"/>
      <c r="C26" s="38"/>
      <c r="D26" s="59"/>
      <c r="E26" s="94"/>
      <c r="F26" s="31"/>
      <c r="G26" s="38"/>
      <c r="H26" s="40"/>
      <c r="I26" s="38"/>
      <c r="J26" s="24"/>
      <c r="K26" s="24"/>
      <c r="L26" s="24"/>
      <c r="M26" s="38"/>
      <c r="N26" s="38"/>
      <c r="O26" s="38"/>
      <c r="P26" s="38"/>
      <c r="Q26" s="173"/>
      <c r="R26" s="173"/>
      <c r="S26" s="173"/>
      <c r="T26" s="173"/>
      <c r="U26" s="173"/>
      <c r="V26" s="38"/>
      <c r="W26" s="59"/>
      <c r="X26" s="38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9"/>
      <c r="B27" s="59"/>
      <c r="C27" s="38"/>
      <c r="D27" s="59"/>
      <c r="E27" s="94"/>
      <c r="G27" s="38"/>
      <c r="H27" s="40"/>
      <c r="I27" s="38"/>
      <c r="J27" s="24"/>
      <c r="K27" s="24"/>
      <c r="L27" s="24"/>
      <c r="M27" s="38"/>
      <c r="N27" s="38"/>
      <c r="O27" s="38"/>
      <c r="P27" s="38"/>
      <c r="Q27" s="173"/>
      <c r="R27" s="173"/>
      <c r="S27" s="173"/>
      <c r="T27" s="173"/>
      <c r="U27" s="173"/>
      <c r="V27" s="38"/>
      <c r="W27" s="59"/>
      <c r="X27" s="38"/>
      <c r="Y27" s="70"/>
      <c r="Z27" s="70"/>
      <c r="AA27" s="70"/>
      <c r="AB27" s="70"/>
      <c r="AC27" s="70"/>
      <c r="AD27" s="70"/>
    </row>
    <row r="28" spans="1:32" x14ac:dyDescent="0.25">
      <c r="A28" s="9"/>
      <c r="B28" s="59"/>
      <c r="C28" s="38"/>
      <c r="D28" s="59"/>
      <c r="E28" s="94"/>
      <c r="G28" s="38"/>
      <c r="H28" s="40"/>
      <c r="I28" s="38"/>
      <c r="J28" s="24"/>
      <c r="K28" s="24"/>
      <c r="L28" s="24"/>
      <c r="M28" s="38"/>
      <c r="N28" s="38"/>
      <c r="O28" s="38"/>
      <c r="P28" s="38"/>
      <c r="Q28" s="173"/>
      <c r="R28" s="173"/>
      <c r="S28" s="173"/>
      <c r="T28" s="173"/>
      <c r="U28" s="173"/>
      <c r="V28" s="38"/>
      <c r="W28" s="59"/>
      <c r="X28" s="38"/>
      <c r="Y28" s="70"/>
      <c r="Z28" s="70"/>
      <c r="AA28" s="70"/>
      <c r="AB28" s="70"/>
      <c r="AC28" s="70"/>
      <c r="AD28" s="70"/>
    </row>
    <row r="29" spans="1:32" x14ac:dyDescent="0.25">
      <c r="A29" s="9"/>
      <c r="B29" s="59"/>
      <c r="C29" s="38"/>
      <c r="D29" s="59"/>
      <c r="E29" s="94"/>
      <c r="G29" s="38"/>
      <c r="H29" s="40"/>
      <c r="I29" s="38"/>
      <c r="J29" s="24"/>
      <c r="K29" s="24"/>
      <c r="L29" s="24"/>
      <c r="M29" s="38"/>
      <c r="N29" s="38"/>
      <c r="O29" s="38"/>
      <c r="P29" s="38"/>
      <c r="Q29" s="173"/>
      <c r="R29" s="173"/>
      <c r="S29" s="173"/>
      <c r="T29" s="173"/>
      <c r="U29" s="173"/>
      <c r="V29" s="38"/>
      <c r="W29" s="59"/>
      <c r="X29" s="38"/>
      <c r="Y29" s="70"/>
      <c r="Z29" s="70"/>
      <c r="AA29" s="70"/>
      <c r="AB29" s="70"/>
      <c r="AC29" s="70"/>
      <c r="AD29" s="70"/>
    </row>
    <row r="30" spans="1:32" x14ac:dyDescent="0.25">
      <c r="A30" s="9"/>
      <c r="B30" s="59"/>
      <c r="C30" s="38"/>
      <c r="D30" s="59"/>
      <c r="E30" s="94"/>
      <c r="G30" s="38"/>
      <c r="H30" s="40"/>
      <c r="I30" s="38"/>
      <c r="J30" s="24"/>
      <c r="K30" s="24"/>
      <c r="L30" s="24"/>
      <c r="M30" s="38"/>
      <c r="N30" s="38"/>
      <c r="O30" s="38"/>
      <c r="P30" s="38"/>
      <c r="Q30" s="173"/>
      <c r="R30" s="173"/>
      <c r="S30" s="173"/>
      <c r="T30" s="173"/>
      <c r="U30" s="173"/>
      <c r="V30" s="38"/>
      <c r="W30" s="59"/>
      <c r="X30" s="38"/>
      <c r="Y30" s="70"/>
      <c r="Z30" s="70"/>
      <c r="AA30" s="70"/>
      <c r="AB30" s="70"/>
      <c r="AC30" s="70"/>
      <c r="AD30" s="70"/>
    </row>
    <row r="31" spans="1:32" x14ac:dyDescent="0.25">
      <c r="A31" s="9"/>
      <c r="B31" s="59"/>
      <c r="C31" s="38"/>
      <c r="D31" s="59"/>
      <c r="E31" s="94"/>
      <c r="G31" s="38"/>
      <c r="H31" s="40"/>
      <c r="I31" s="38"/>
      <c r="J31" s="24"/>
      <c r="K31" s="24"/>
      <c r="L31" s="24"/>
      <c r="M31" s="38"/>
      <c r="N31" s="38"/>
      <c r="O31" s="38"/>
      <c r="P31" s="38"/>
      <c r="Q31" s="173"/>
      <c r="R31" s="173"/>
      <c r="S31" s="173"/>
      <c r="T31" s="173"/>
      <c r="U31" s="173"/>
      <c r="V31" s="38"/>
      <c r="W31" s="59"/>
      <c r="X31" s="38"/>
      <c r="Y31" s="70"/>
      <c r="Z31" s="70"/>
      <c r="AA31" s="70"/>
      <c r="AB31" s="70"/>
      <c r="AC31" s="70"/>
      <c r="AD31" s="70"/>
    </row>
    <row r="32" spans="1:32" x14ac:dyDescent="0.25">
      <c r="A32" s="9"/>
      <c r="B32" s="59"/>
      <c r="C32" s="38"/>
      <c r="D32" s="59"/>
      <c r="E32" s="94"/>
      <c r="G32" s="38"/>
      <c r="H32" s="40"/>
      <c r="I32" s="38"/>
      <c r="J32" s="24"/>
      <c r="K32" s="24"/>
      <c r="L32" s="24"/>
      <c r="M32" s="38"/>
      <c r="N32" s="38"/>
      <c r="O32" s="38"/>
      <c r="P32" s="38"/>
      <c r="Q32" s="173"/>
      <c r="R32" s="173"/>
      <c r="S32" s="173"/>
      <c r="T32" s="173"/>
      <c r="U32" s="173"/>
      <c r="V32" s="38"/>
      <c r="W32" s="59"/>
      <c r="X32" s="38"/>
      <c r="Y32" s="70"/>
      <c r="Z32" s="70"/>
      <c r="AA32" s="70"/>
      <c r="AB32" s="70"/>
      <c r="AC32" s="70"/>
      <c r="AD32" s="70"/>
    </row>
    <row r="33" spans="1:30" x14ac:dyDescent="0.25">
      <c r="A33" s="9"/>
      <c r="B33" s="59"/>
      <c r="C33" s="38"/>
      <c r="D33" s="59"/>
      <c r="E33" s="94"/>
      <c r="G33" s="38"/>
      <c r="H33" s="40"/>
      <c r="I33" s="38"/>
      <c r="J33" s="24"/>
      <c r="K33" s="24"/>
      <c r="L33" s="24"/>
      <c r="M33" s="38"/>
      <c r="N33" s="38"/>
      <c r="O33" s="38"/>
      <c r="P33" s="38"/>
      <c r="Q33" s="173"/>
      <c r="R33" s="173"/>
      <c r="S33" s="173"/>
      <c r="T33" s="173"/>
      <c r="U33" s="173"/>
      <c r="V33" s="38"/>
      <c r="W33" s="59"/>
      <c r="X33" s="38"/>
      <c r="Y33" s="70"/>
      <c r="Z33" s="70"/>
      <c r="AA33" s="70"/>
      <c r="AB33" s="70"/>
      <c r="AC33" s="70"/>
      <c r="AD33" s="70"/>
    </row>
    <row r="34" spans="1:30" x14ac:dyDescent="0.25">
      <c r="A34" s="9"/>
      <c r="B34" s="59"/>
      <c r="C34" s="38"/>
      <c r="D34" s="59"/>
      <c r="E34" s="94"/>
      <c r="G34" s="38"/>
      <c r="H34" s="40"/>
      <c r="I34" s="38"/>
      <c r="J34" s="24"/>
      <c r="K34" s="24"/>
      <c r="L34" s="24"/>
      <c r="M34" s="38"/>
      <c r="N34" s="38"/>
      <c r="O34" s="38"/>
      <c r="P34" s="38"/>
      <c r="Q34" s="173"/>
      <c r="R34" s="173"/>
      <c r="S34" s="173"/>
      <c r="T34" s="173"/>
      <c r="U34" s="173"/>
      <c r="V34" s="38"/>
      <c r="W34" s="59"/>
      <c r="X34" s="38"/>
      <c r="Y34" s="70"/>
      <c r="Z34" s="70"/>
      <c r="AA34" s="70"/>
      <c r="AB34" s="70"/>
      <c r="AC34" s="70"/>
      <c r="AD34" s="70"/>
    </row>
    <row r="35" spans="1:30" x14ac:dyDescent="0.25">
      <c r="A35" s="9"/>
      <c r="B35" s="59"/>
      <c r="C35" s="38"/>
      <c r="D35" s="59"/>
      <c r="E35" s="94"/>
      <c r="G35" s="38"/>
      <c r="H35" s="40"/>
      <c r="I35" s="38"/>
      <c r="J35" s="24"/>
      <c r="K35" s="24"/>
      <c r="L35" s="24"/>
      <c r="M35" s="38"/>
      <c r="N35" s="38"/>
      <c r="O35" s="38"/>
      <c r="P35" s="38"/>
      <c r="Q35" s="173"/>
      <c r="R35" s="173"/>
      <c r="S35" s="173"/>
      <c r="T35" s="173"/>
      <c r="U35" s="173"/>
      <c r="V35" s="38"/>
      <c r="W35" s="59"/>
      <c r="X35" s="38"/>
      <c r="Y35" s="70"/>
      <c r="Z35" s="70"/>
      <c r="AA35" s="70"/>
      <c r="AB35" s="70"/>
      <c r="AC35" s="70"/>
      <c r="AD35" s="70"/>
    </row>
    <row r="36" spans="1:30" x14ac:dyDescent="0.25">
      <c r="A36" s="9"/>
      <c r="B36" s="59"/>
      <c r="C36" s="38"/>
      <c r="D36" s="59"/>
      <c r="E36" s="94"/>
      <c r="G36" s="38"/>
      <c r="H36" s="40"/>
      <c r="I36" s="38"/>
      <c r="J36" s="24"/>
      <c r="K36" s="24"/>
      <c r="L36" s="24"/>
      <c r="M36" s="38"/>
      <c r="N36" s="38"/>
      <c r="O36" s="38"/>
      <c r="P36" s="38"/>
      <c r="Q36" s="173"/>
      <c r="R36" s="173"/>
      <c r="S36" s="173"/>
      <c r="T36" s="173"/>
      <c r="U36" s="173"/>
      <c r="V36" s="38"/>
      <c r="W36" s="59"/>
      <c r="X36" s="38"/>
      <c r="Y36" s="70"/>
      <c r="Z36" s="70"/>
      <c r="AA36" s="70"/>
      <c r="AB36" s="70"/>
      <c r="AC36" s="70"/>
      <c r="AD36" s="70"/>
    </row>
    <row r="37" spans="1:30" x14ac:dyDescent="0.25">
      <c r="A37" s="9"/>
      <c r="B37" s="59"/>
      <c r="C37" s="38"/>
      <c r="D37" s="59"/>
      <c r="E37" s="94"/>
      <c r="G37" s="38"/>
      <c r="H37" s="40"/>
      <c r="I37" s="38"/>
      <c r="J37" s="24"/>
      <c r="K37" s="24"/>
      <c r="L37" s="24"/>
      <c r="M37" s="38"/>
      <c r="N37" s="38"/>
      <c r="O37" s="38"/>
      <c r="P37" s="38"/>
      <c r="Q37" s="173"/>
      <c r="R37" s="173"/>
      <c r="S37" s="173"/>
      <c r="T37" s="173"/>
      <c r="U37" s="173"/>
      <c r="V37" s="38"/>
      <c r="W37" s="59"/>
      <c r="X37" s="38"/>
      <c r="Y37" s="70"/>
      <c r="Z37" s="70"/>
      <c r="AA37" s="70"/>
      <c r="AB37" s="70"/>
      <c r="AC37" s="70"/>
      <c r="AD37" s="70"/>
    </row>
    <row r="38" spans="1:30" x14ac:dyDescent="0.25">
      <c r="A38" s="9"/>
      <c r="B38" s="59"/>
      <c r="C38" s="38"/>
      <c r="D38" s="59"/>
      <c r="E38" s="94"/>
      <c r="G38" s="38"/>
      <c r="H38" s="40"/>
      <c r="I38" s="38"/>
      <c r="J38" s="24"/>
      <c r="K38" s="24"/>
      <c r="L38" s="24"/>
      <c r="M38" s="38"/>
      <c r="N38" s="38"/>
      <c r="O38" s="38"/>
      <c r="P38" s="38"/>
      <c r="Q38" s="173"/>
      <c r="R38" s="173"/>
      <c r="S38" s="173"/>
      <c r="T38" s="173"/>
      <c r="U38" s="173"/>
      <c r="V38" s="38"/>
      <c r="W38" s="59"/>
      <c r="X38" s="38"/>
      <c r="Y38" s="70"/>
      <c r="Z38" s="70"/>
      <c r="AA38" s="70"/>
      <c r="AB38" s="70"/>
      <c r="AC38" s="70"/>
      <c r="AD38" s="70"/>
    </row>
    <row r="39" spans="1:30" x14ac:dyDescent="0.25">
      <c r="A39" s="9"/>
      <c r="B39" s="59"/>
      <c r="C39" s="38"/>
      <c r="D39" s="59"/>
      <c r="E39" s="94"/>
      <c r="G39" s="38"/>
      <c r="H39" s="40"/>
      <c r="I39" s="38"/>
      <c r="J39" s="24"/>
      <c r="K39" s="24"/>
      <c r="L39" s="24"/>
      <c r="M39" s="38"/>
      <c r="N39" s="38"/>
      <c r="O39" s="38"/>
      <c r="P39" s="38"/>
      <c r="Q39" s="173"/>
      <c r="R39" s="173"/>
      <c r="S39" s="173"/>
      <c r="T39" s="173"/>
      <c r="U39" s="173"/>
      <c r="V39" s="38"/>
      <c r="W39" s="59"/>
      <c r="X39" s="38"/>
      <c r="Y39" s="70"/>
      <c r="Z39" s="70"/>
      <c r="AA39" s="70"/>
      <c r="AB39" s="70"/>
      <c r="AC39" s="70"/>
      <c r="AD39" s="70"/>
    </row>
    <row r="40" spans="1:30" x14ac:dyDescent="0.25">
      <c r="A40" s="9"/>
      <c r="B40" s="59"/>
      <c r="C40" s="38"/>
      <c r="D40" s="59"/>
      <c r="E40" s="94"/>
      <c r="G40" s="38"/>
      <c r="H40" s="40"/>
      <c r="I40" s="38"/>
      <c r="J40" s="24"/>
      <c r="K40" s="24"/>
      <c r="L40" s="24"/>
      <c r="M40" s="38"/>
      <c r="N40" s="38"/>
      <c r="O40" s="38"/>
      <c r="P40" s="38"/>
      <c r="Q40" s="173"/>
      <c r="R40" s="173"/>
      <c r="S40" s="173"/>
      <c r="T40" s="173"/>
      <c r="U40" s="173"/>
      <c r="V40" s="38"/>
      <c r="W40" s="59"/>
      <c r="X40" s="38"/>
      <c r="Y40" s="70"/>
      <c r="Z40" s="70"/>
      <c r="AA40" s="70"/>
      <c r="AB40" s="70"/>
      <c r="AC40" s="70"/>
      <c r="AD40" s="70"/>
    </row>
    <row r="41" spans="1:30" x14ac:dyDescent="0.25">
      <c r="A41" s="9"/>
      <c r="B41" s="59"/>
      <c r="C41" s="38"/>
      <c r="D41" s="59"/>
      <c r="E41" s="94"/>
      <c r="G41" s="38"/>
      <c r="H41" s="40"/>
      <c r="I41" s="38"/>
      <c r="J41" s="24"/>
      <c r="K41" s="24"/>
      <c r="L41" s="24"/>
      <c r="M41" s="38"/>
      <c r="N41" s="38"/>
      <c r="O41" s="38"/>
      <c r="P41" s="38"/>
      <c r="Q41" s="173"/>
      <c r="R41" s="173"/>
      <c r="S41" s="173"/>
      <c r="T41" s="173"/>
      <c r="U41" s="173"/>
      <c r="V41" s="38"/>
      <c r="W41" s="59"/>
      <c r="X41" s="38"/>
      <c r="Y41" s="70"/>
      <c r="Z41" s="70"/>
      <c r="AA41" s="70"/>
      <c r="AB41" s="70"/>
      <c r="AC41" s="70"/>
      <c r="AD41" s="70"/>
    </row>
    <row r="42" spans="1:30" x14ac:dyDescent="0.25">
      <c r="A42" s="9"/>
      <c r="B42" s="59"/>
      <c r="C42" s="38"/>
      <c r="D42" s="59"/>
      <c r="E42" s="94"/>
      <c r="G42" s="38"/>
      <c r="H42" s="40"/>
      <c r="I42" s="38"/>
      <c r="J42" s="24"/>
      <c r="K42" s="24"/>
      <c r="L42" s="24"/>
      <c r="M42" s="38"/>
      <c r="N42" s="38"/>
      <c r="O42" s="38"/>
      <c r="P42" s="38"/>
      <c r="Q42" s="173"/>
      <c r="R42" s="173"/>
      <c r="S42" s="173"/>
      <c r="T42" s="173"/>
      <c r="U42" s="173"/>
      <c r="V42" s="38"/>
      <c r="W42" s="59"/>
      <c r="X42" s="38"/>
      <c r="Y42" s="70"/>
      <c r="Z42" s="70"/>
      <c r="AA42" s="70"/>
      <c r="AB42" s="70"/>
      <c r="AC42" s="70"/>
      <c r="AD42" s="70"/>
    </row>
    <row r="43" spans="1:30" x14ac:dyDescent="0.25">
      <c r="A43" s="9"/>
      <c r="B43" s="59"/>
      <c r="C43" s="38"/>
      <c r="D43" s="59"/>
      <c r="E43" s="94"/>
      <c r="G43" s="38"/>
      <c r="H43" s="40"/>
      <c r="I43" s="38"/>
      <c r="J43" s="24"/>
      <c r="K43" s="24"/>
      <c r="L43" s="24"/>
      <c r="M43" s="38"/>
      <c r="N43" s="38"/>
      <c r="O43" s="38"/>
      <c r="P43" s="38"/>
      <c r="Q43" s="173"/>
      <c r="R43" s="173"/>
      <c r="S43" s="173"/>
      <c r="T43" s="173"/>
      <c r="U43" s="173"/>
      <c r="V43" s="38"/>
      <c r="W43" s="59"/>
      <c r="X43" s="38"/>
      <c r="Y43" s="70"/>
      <c r="Z43" s="70"/>
      <c r="AA43" s="70"/>
      <c r="AB43" s="70"/>
      <c r="AC43" s="70"/>
      <c r="AD43" s="70"/>
    </row>
    <row r="44" spans="1:30" x14ac:dyDescent="0.25">
      <c r="A44" s="9"/>
      <c r="B44" s="59"/>
      <c r="C44" s="38"/>
      <c r="D44" s="59"/>
      <c r="E44" s="94"/>
      <c r="G44" s="38"/>
      <c r="H44" s="40"/>
      <c r="I44" s="38"/>
      <c r="J44" s="24"/>
      <c r="K44" s="24"/>
      <c r="L44" s="24"/>
      <c r="M44" s="38"/>
      <c r="N44" s="38"/>
      <c r="O44" s="38"/>
      <c r="P44" s="38"/>
      <c r="Q44" s="173"/>
      <c r="R44" s="173"/>
      <c r="S44" s="173"/>
      <c r="T44" s="173"/>
      <c r="U44" s="173"/>
      <c r="V44" s="38"/>
      <c r="W44" s="59"/>
      <c r="X44" s="38"/>
      <c r="Y44" s="70"/>
      <c r="Z44" s="70"/>
      <c r="AA44" s="70"/>
      <c r="AB44" s="70"/>
      <c r="AC44" s="70"/>
      <c r="AD44" s="70"/>
    </row>
    <row r="45" spans="1:30" x14ac:dyDescent="0.25">
      <c r="A45" s="9"/>
      <c r="B45" s="59"/>
      <c r="C45" s="38"/>
      <c r="D45" s="59"/>
      <c r="E45" s="94"/>
      <c r="G45" s="38"/>
      <c r="H45" s="40"/>
      <c r="I45" s="38"/>
      <c r="J45" s="24"/>
      <c r="K45" s="24"/>
      <c r="L45" s="24"/>
      <c r="M45" s="38"/>
      <c r="N45" s="38"/>
      <c r="O45" s="38"/>
      <c r="P45" s="38"/>
      <c r="Q45" s="173"/>
      <c r="R45" s="173"/>
      <c r="S45" s="173"/>
      <c r="T45" s="173"/>
      <c r="U45" s="173"/>
      <c r="V45" s="38"/>
      <c r="W45" s="59"/>
      <c r="X45" s="38"/>
      <c r="Y45" s="70"/>
      <c r="Z45" s="70"/>
      <c r="AA45" s="70"/>
      <c r="AB45" s="70"/>
      <c r="AC45" s="70"/>
      <c r="AD45" s="70"/>
    </row>
    <row r="46" spans="1:30" x14ac:dyDescent="0.25">
      <c r="A46" s="9"/>
      <c r="B46" s="59"/>
      <c r="C46" s="38"/>
      <c r="D46" s="59"/>
      <c r="E46" s="94"/>
      <c r="G46" s="38"/>
      <c r="H46" s="40"/>
      <c r="I46" s="38"/>
      <c r="J46" s="24"/>
      <c r="K46" s="24"/>
      <c r="L46" s="24"/>
      <c r="M46" s="38"/>
      <c r="N46" s="38"/>
      <c r="O46" s="38"/>
      <c r="P46" s="38"/>
      <c r="Q46" s="173"/>
      <c r="R46" s="173"/>
      <c r="S46" s="173"/>
      <c r="T46" s="173"/>
      <c r="U46" s="173"/>
      <c r="V46" s="38"/>
      <c r="W46" s="59"/>
      <c r="X46" s="38"/>
      <c r="Y46" s="70"/>
      <c r="Z46" s="70"/>
      <c r="AA46" s="70"/>
      <c r="AB46" s="70"/>
      <c r="AC46" s="70"/>
      <c r="AD46" s="70"/>
    </row>
    <row r="47" spans="1:30" x14ac:dyDescent="0.25">
      <c r="A47" s="9"/>
      <c r="B47" s="59"/>
      <c r="C47" s="38"/>
      <c r="D47" s="59"/>
      <c r="E47" s="94"/>
      <c r="G47" s="38"/>
      <c r="H47" s="40"/>
      <c r="I47" s="38"/>
      <c r="J47" s="24"/>
      <c r="K47" s="24"/>
      <c r="L47" s="24"/>
      <c r="M47" s="38"/>
      <c r="N47" s="38"/>
      <c r="O47" s="38"/>
      <c r="P47" s="38"/>
      <c r="Q47" s="173"/>
      <c r="R47" s="173"/>
      <c r="S47" s="173"/>
      <c r="T47" s="173"/>
      <c r="U47" s="173"/>
      <c r="V47" s="38"/>
      <c r="W47" s="59"/>
      <c r="X47" s="38"/>
      <c r="Y47" s="70"/>
      <c r="Z47" s="70"/>
      <c r="AA47" s="70"/>
      <c r="AB47" s="70"/>
      <c r="AC47" s="70"/>
      <c r="AD47" s="70"/>
    </row>
    <row r="48" spans="1:30" x14ac:dyDescent="0.25">
      <c r="A48" s="9"/>
      <c r="B48" s="59"/>
      <c r="C48" s="38"/>
      <c r="D48" s="59"/>
      <c r="E48" s="94"/>
      <c r="G48" s="38"/>
      <c r="H48" s="40"/>
      <c r="I48" s="38"/>
      <c r="J48" s="24"/>
      <c r="K48" s="24"/>
      <c r="L48" s="24"/>
      <c r="M48" s="38"/>
      <c r="N48" s="38"/>
      <c r="O48" s="38"/>
      <c r="P48" s="38"/>
      <c r="Q48" s="173"/>
      <c r="R48" s="173"/>
      <c r="S48" s="173"/>
      <c r="T48" s="173"/>
      <c r="U48" s="173"/>
      <c r="V48" s="38"/>
      <c r="W48" s="59"/>
      <c r="X48" s="38"/>
      <c r="Y48" s="70"/>
      <c r="Z48" s="70"/>
      <c r="AA48" s="70"/>
      <c r="AB48" s="70"/>
      <c r="AC48" s="70"/>
      <c r="AD48" s="70"/>
    </row>
    <row r="49" spans="1:30" x14ac:dyDescent="0.25">
      <c r="A49" s="9"/>
      <c r="B49" s="59"/>
      <c r="C49" s="38"/>
      <c r="D49" s="59"/>
      <c r="E49" s="94"/>
      <c r="G49" s="38"/>
      <c r="H49" s="40"/>
      <c r="I49" s="38"/>
      <c r="J49" s="24"/>
      <c r="K49" s="24"/>
      <c r="L49" s="24"/>
      <c r="M49" s="38"/>
      <c r="N49" s="38"/>
      <c r="O49" s="38"/>
      <c r="P49" s="38"/>
      <c r="Q49" s="173"/>
      <c r="R49" s="173"/>
      <c r="S49" s="173"/>
      <c r="T49" s="173"/>
      <c r="U49" s="173"/>
      <c r="V49" s="38"/>
      <c r="W49" s="59"/>
      <c r="X49" s="38"/>
      <c r="Y49" s="70"/>
      <c r="Z49" s="70"/>
      <c r="AA49" s="70"/>
      <c r="AB49" s="70"/>
      <c r="AC49" s="70"/>
      <c r="AD49" s="70"/>
    </row>
    <row r="50" spans="1:30" x14ac:dyDescent="0.25">
      <c r="A50" s="9"/>
      <c r="B50" s="59"/>
      <c r="C50" s="38"/>
      <c r="D50" s="59"/>
      <c r="E50" s="94"/>
      <c r="G50" s="38"/>
      <c r="H50" s="40"/>
      <c r="I50" s="38"/>
      <c r="J50" s="24"/>
      <c r="K50" s="24"/>
      <c r="L50" s="24"/>
      <c r="M50" s="38"/>
      <c r="N50" s="38"/>
      <c r="O50" s="38"/>
      <c r="P50" s="38"/>
      <c r="Q50" s="173"/>
      <c r="R50" s="173"/>
      <c r="S50" s="173"/>
      <c r="T50" s="173"/>
      <c r="U50" s="173"/>
      <c r="V50" s="38"/>
      <c r="W50" s="59"/>
      <c r="X50" s="38"/>
      <c r="Y50" s="70"/>
      <c r="Z50" s="70"/>
      <c r="AA50" s="70"/>
      <c r="AB50" s="70"/>
      <c r="AC50" s="70"/>
      <c r="AD50" s="70"/>
    </row>
    <row r="51" spans="1:30" x14ac:dyDescent="0.25">
      <c r="A51" s="9"/>
      <c r="B51" s="59"/>
      <c r="C51" s="38"/>
      <c r="D51" s="59"/>
      <c r="E51" s="94"/>
      <c r="G51" s="38"/>
      <c r="H51" s="40"/>
      <c r="I51" s="38"/>
      <c r="J51" s="24"/>
      <c r="K51" s="24"/>
      <c r="L51" s="24"/>
      <c r="M51" s="38"/>
      <c r="N51" s="38"/>
      <c r="O51" s="38"/>
      <c r="P51" s="38"/>
      <c r="Q51" s="173"/>
      <c r="R51" s="173"/>
      <c r="S51" s="173"/>
      <c r="T51" s="173"/>
      <c r="U51" s="173"/>
      <c r="V51" s="38"/>
      <c r="W51" s="59"/>
      <c r="X51" s="38"/>
      <c r="Y51" s="70"/>
      <c r="Z51" s="70"/>
      <c r="AA51" s="70"/>
      <c r="AB51" s="70"/>
      <c r="AC51" s="70"/>
      <c r="AD51" s="70"/>
    </row>
    <row r="52" spans="1:30" x14ac:dyDescent="0.25">
      <c r="A52" s="9"/>
      <c r="B52" s="59"/>
      <c r="C52" s="38"/>
      <c r="D52" s="59"/>
      <c r="E52" s="94"/>
      <c r="G52" s="38"/>
      <c r="H52" s="40"/>
      <c r="I52" s="38"/>
      <c r="J52" s="24"/>
      <c r="K52" s="24"/>
      <c r="L52" s="24"/>
      <c r="M52" s="38"/>
      <c r="N52" s="38"/>
      <c r="O52" s="38"/>
      <c r="P52" s="38"/>
      <c r="Q52" s="173"/>
      <c r="R52" s="173"/>
      <c r="S52" s="173"/>
      <c r="T52" s="173"/>
      <c r="U52" s="173"/>
      <c r="V52" s="38"/>
      <c r="W52" s="59"/>
      <c r="X52" s="38"/>
      <c r="Y52" s="70"/>
      <c r="Z52" s="70"/>
      <c r="AA52" s="70"/>
      <c r="AB52" s="70"/>
      <c r="AC52" s="70"/>
      <c r="AD52" s="70"/>
    </row>
    <row r="53" spans="1:30" x14ac:dyDescent="0.25">
      <c r="A53" s="9"/>
      <c r="B53" s="59"/>
      <c r="C53" s="38"/>
      <c r="D53" s="59"/>
      <c r="E53" s="94"/>
      <c r="G53" s="38"/>
      <c r="H53" s="40"/>
      <c r="I53" s="38"/>
      <c r="J53" s="24"/>
      <c r="K53" s="24"/>
      <c r="L53" s="24"/>
      <c r="M53" s="38"/>
      <c r="N53" s="38"/>
      <c r="O53" s="38"/>
      <c r="P53" s="38"/>
      <c r="Q53" s="173"/>
      <c r="R53" s="173"/>
      <c r="S53" s="173"/>
      <c r="T53" s="173"/>
      <c r="U53" s="173"/>
      <c r="V53" s="38"/>
      <c r="W53" s="59"/>
      <c r="X53" s="38"/>
      <c r="Y53" s="70"/>
      <c r="Z53" s="70"/>
      <c r="AA53" s="70"/>
      <c r="AB53" s="70"/>
      <c r="AC53" s="70"/>
      <c r="AD53" s="70"/>
    </row>
    <row r="54" spans="1:30" x14ac:dyDescent="0.25">
      <c r="A54" s="9"/>
      <c r="B54" s="59"/>
      <c r="C54" s="38"/>
      <c r="D54" s="59"/>
      <c r="E54" s="94"/>
      <c r="G54" s="38"/>
      <c r="H54" s="40"/>
      <c r="I54" s="38"/>
      <c r="J54" s="24"/>
      <c r="K54" s="24"/>
      <c r="L54" s="24"/>
      <c r="M54" s="38"/>
      <c r="N54" s="38"/>
      <c r="O54" s="38"/>
      <c r="P54" s="38"/>
      <c r="Q54" s="173"/>
      <c r="R54" s="173"/>
      <c r="S54" s="173"/>
      <c r="T54" s="173"/>
      <c r="U54" s="173"/>
      <c r="V54" s="38"/>
      <c r="W54" s="59"/>
      <c r="X54" s="38"/>
      <c r="Y54" s="70"/>
      <c r="Z54" s="70"/>
      <c r="AA54" s="70"/>
      <c r="AB54" s="70"/>
      <c r="AC54" s="70"/>
      <c r="AD54" s="70"/>
    </row>
    <row r="55" spans="1:30" x14ac:dyDescent="0.25">
      <c r="A55" s="9"/>
      <c r="B55" s="59"/>
      <c r="C55" s="38"/>
      <c r="D55" s="59"/>
      <c r="E55" s="94"/>
      <c r="G55" s="38"/>
      <c r="H55" s="40"/>
      <c r="I55" s="38"/>
      <c r="J55" s="24"/>
      <c r="K55" s="24"/>
      <c r="L55" s="24"/>
      <c r="M55" s="38"/>
      <c r="N55" s="38"/>
      <c r="O55" s="38"/>
      <c r="P55" s="38"/>
      <c r="Q55" s="173"/>
      <c r="R55" s="173"/>
      <c r="S55" s="173"/>
      <c r="T55" s="173"/>
      <c r="U55" s="173"/>
      <c r="V55" s="38"/>
      <c r="W55" s="59"/>
      <c r="X55" s="38"/>
      <c r="Y55" s="70"/>
      <c r="Z55" s="70"/>
      <c r="AA55" s="70"/>
      <c r="AB55" s="70"/>
      <c r="AC55" s="70"/>
      <c r="AD55" s="70"/>
    </row>
    <row r="56" spans="1:30" x14ac:dyDescent="0.25">
      <c r="A56" s="9"/>
      <c r="B56" s="59"/>
      <c r="C56" s="38"/>
      <c r="D56" s="59"/>
      <c r="E56" s="94"/>
      <c r="G56" s="38"/>
      <c r="H56" s="40"/>
      <c r="I56" s="38"/>
      <c r="J56" s="24"/>
      <c r="K56" s="24"/>
      <c r="L56" s="24"/>
      <c r="M56" s="38"/>
      <c r="N56" s="38"/>
      <c r="O56" s="38"/>
      <c r="P56" s="38"/>
      <c r="Q56" s="173"/>
      <c r="R56" s="173"/>
      <c r="S56" s="173"/>
      <c r="T56" s="173"/>
      <c r="U56" s="173"/>
      <c r="V56" s="38"/>
      <c r="W56" s="59"/>
      <c r="X56" s="38"/>
      <c r="Y56" s="70"/>
      <c r="Z56" s="70"/>
      <c r="AA56" s="70"/>
      <c r="AB56" s="70"/>
      <c r="AC56" s="70"/>
      <c r="AD56" s="70"/>
    </row>
    <row r="57" spans="1:30" x14ac:dyDescent="0.25">
      <c r="A57" s="9"/>
      <c r="B57" s="59"/>
      <c r="C57" s="38"/>
      <c r="D57" s="59"/>
      <c r="E57" s="94"/>
      <c r="G57" s="38"/>
      <c r="H57" s="40"/>
      <c r="I57" s="38"/>
      <c r="J57" s="24"/>
      <c r="K57" s="24"/>
      <c r="L57" s="24"/>
      <c r="M57" s="38"/>
      <c r="N57" s="38"/>
      <c r="O57" s="38"/>
      <c r="P57" s="38"/>
      <c r="Q57" s="173"/>
      <c r="R57" s="173"/>
      <c r="S57" s="173"/>
      <c r="T57" s="173"/>
      <c r="U57" s="173"/>
      <c r="V57" s="38"/>
      <c r="W57" s="59"/>
      <c r="X57" s="38"/>
      <c r="Y57" s="70"/>
      <c r="Z57" s="70"/>
      <c r="AA57" s="70"/>
      <c r="AB57" s="70"/>
      <c r="AC57" s="70"/>
      <c r="AD57" s="70"/>
    </row>
    <row r="58" spans="1:30" x14ac:dyDescent="0.25">
      <c r="A58" s="9"/>
      <c r="B58" s="59"/>
      <c r="C58" s="38"/>
      <c r="D58" s="59"/>
      <c r="E58" s="94"/>
      <c r="G58" s="38"/>
      <c r="H58" s="40"/>
      <c r="I58" s="38"/>
      <c r="J58" s="24"/>
      <c r="K58" s="24"/>
      <c r="L58" s="24"/>
      <c r="M58" s="38"/>
      <c r="N58" s="38"/>
      <c r="O58" s="38"/>
      <c r="P58" s="38"/>
      <c r="Q58" s="173"/>
      <c r="R58" s="173"/>
      <c r="S58" s="173"/>
      <c r="T58" s="173"/>
      <c r="U58" s="173"/>
      <c r="V58" s="38"/>
      <c r="W58" s="59"/>
      <c r="X58" s="38"/>
      <c r="Y58" s="70"/>
      <c r="Z58" s="70"/>
      <c r="AA58" s="70"/>
      <c r="AB58" s="70"/>
      <c r="AC58" s="70"/>
      <c r="AD58" s="70"/>
    </row>
    <row r="59" spans="1:30" x14ac:dyDescent="0.25">
      <c r="A59" s="9"/>
      <c r="B59" s="59"/>
      <c r="C59" s="38"/>
      <c r="D59" s="59"/>
      <c r="E59" s="94"/>
      <c r="G59" s="38"/>
      <c r="H59" s="40"/>
      <c r="I59" s="38"/>
      <c r="J59" s="24"/>
      <c r="K59" s="24"/>
      <c r="L59" s="24"/>
      <c r="M59" s="38"/>
      <c r="N59" s="38"/>
      <c r="O59" s="38"/>
      <c r="P59" s="38"/>
      <c r="Q59" s="173"/>
      <c r="R59" s="173"/>
      <c r="S59" s="173"/>
      <c r="T59" s="173"/>
      <c r="U59" s="173"/>
      <c r="V59" s="38"/>
      <c r="W59" s="59"/>
      <c r="X59" s="38"/>
      <c r="Y59" s="70"/>
      <c r="Z59" s="70"/>
      <c r="AA59" s="70"/>
      <c r="AB59" s="70"/>
      <c r="AC59" s="70"/>
      <c r="AD59" s="70"/>
    </row>
    <row r="60" spans="1:30" x14ac:dyDescent="0.25">
      <c r="A60" s="9"/>
      <c r="B60" s="59"/>
      <c r="C60" s="38"/>
      <c r="D60" s="59"/>
      <c r="E60" s="94"/>
      <c r="G60" s="38"/>
      <c r="H60" s="40"/>
      <c r="I60" s="38"/>
      <c r="J60" s="24"/>
      <c r="K60" s="24"/>
      <c r="L60" s="24"/>
      <c r="M60" s="38"/>
      <c r="N60" s="38"/>
      <c r="O60" s="38"/>
      <c r="P60" s="38"/>
      <c r="Q60" s="173"/>
      <c r="R60" s="173"/>
      <c r="S60" s="173"/>
      <c r="T60" s="173"/>
      <c r="U60" s="173"/>
      <c r="V60" s="38"/>
      <c r="W60" s="59"/>
      <c r="X60" s="38"/>
      <c r="Y60" s="70"/>
      <c r="Z60" s="70"/>
      <c r="AA60" s="70"/>
      <c r="AB60" s="70"/>
      <c r="AC60" s="70"/>
      <c r="AD60" s="70"/>
    </row>
    <row r="61" spans="1:30" x14ac:dyDescent="0.25">
      <c r="A61" s="9"/>
      <c r="B61" s="59"/>
      <c r="C61" s="38"/>
      <c r="D61" s="59"/>
      <c r="E61" s="59"/>
      <c r="F61" s="24"/>
      <c r="G61" s="38"/>
      <c r="H61" s="40"/>
      <c r="I61" s="38"/>
      <c r="J61" s="24"/>
      <c r="K61" s="24"/>
      <c r="L61" s="24"/>
      <c r="M61" s="24"/>
      <c r="N61" s="58"/>
      <c r="O61" s="58"/>
      <c r="P61" s="24"/>
      <c r="Q61" s="174"/>
      <c r="R61" s="174"/>
      <c r="S61" s="174"/>
      <c r="T61" s="174"/>
      <c r="U61" s="174"/>
      <c r="V61" s="24"/>
      <c r="W61" s="59"/>
      <c r="X61" s="24"/>
      <c r="Y61" s="70"/>
      <c r="Z61" s="70"/>
      <c r="AA61" s="70"/>
      <c r="AB61" s="70"/>
      <c r="AC61" s="70"/>
      <c r="AD61" s="70"/>
    </row>
    <row r="62" spans="1:30" x14ac:dyDescent="0.25">
      <c r="A62" s="9"/>
      <c r="B62" s="59"/>
      <c r="C62" s="38"/>
      <c r="D62" s="59"/>
      <c r="E62" s="59"/>
      <c r="F62" s="24"/>
      <c r="G62" s="38"/>
      <c r="H62" s="40"/>
      <c r="I62" s="38"/>
      <c r="J62" s="24"/>
      <c r="K62" s="24"/>
      <c r="L62" s="24"/>
      <c r="M62" s="24"/>
      <c r="N62" s="58"/>
      <c r="O62" s="58"/>
      <c r="P62" s="24"/>
      <c r="Q62" s="174"/>
      <c r="R62" s="174"/>
      <c r="S62" s="174"/>
      <c r="T62" s="174"/>
      <c r="U62" s="174"/>
      <c r="V62" s="24"/>
      <c r="W62" s="59"/>
      <c r="X62" s="24"/>
      <c r="Y62" s="70"/>
      <c r="Z62" s="70"/>
      <c r="AA62" s="70"/>
      <c r="AB62" s="70"/>
      <c r="AC62" s="70"/>
      <c r="AD62" s="70"/>
    </row>
    <row r="63" spans="1:30" x14ac:dyDescent="0.25">
      <c r="A63" s="9"/>
      <c r="B63" s="59"/>
      <c r="C63" s="38"/>
      <c r="D63" s="59"/>
      <c r="E63" s="59"/>
      <c r="F63" s="24"/>
      <c r="G63" s="38"/>
      <c r="H63" s="40"/>
      <c r="I63" s="38"/>
      <c r="J63" s="24"/>
      <c r="K63" s="24"/>
      <c r="L63" s="24"/>
      <c r="M63" s="24"/>
      <c r="N63" s="58"/>
      <c r="O63" s="58"/>
      <c r="P63" s="24"/>
      <c r="Q63" s="174"/>
      <c r="R63" s="174"/>
      <c r="S63" s="174"/>
      <c r="T63" s="174"/>
      <c r="U63" s="174"/>
      <c r="V63" s="24"/>
      <c r="W63" s="59"/>
      <c r="X63" s="24"/>
      <c r="Y63" s="70"/>
      <c r="Z63" s="70"/>
      <c r="AA63" s="70"/>
      <c r="AB63" s="70"/>
      <c r="AC63" s="70"/>
      <c r="AD63" s="70"/>
    </row>
    <row r="64" spans="1:30" x14ac:dyDescent="0.25">
      <c r="A64" s="9"/>
      <c r="B64" s="59"/>
      <c r="C64" s="38"/>
      <c r="D64" s="59"/>
      <c r="E64" s="59"/>
      <c r="F64" s="24"/>
      <c r="G64" s="38"/>
      <c r="H64" s="40"/>
      <c r="I64" s="38"/>
      <c r="J64" s="24"/>
      <c r="K64" s="24"/>
      <c r="L64" s="24"/>
      <c r="M64" s="24"/>
      <c r="N64" s="58"/>
      <c r="O64" s="58"/>
      <c r="P64" s="24"/>
      <c r="Q64" s="174"/>
      <c r="R64" s="174"/>
      <c r="S64" s="174"/>
      <c r="T64" s="174"/>
      <c r="U64" s="174"/>
      <c r="V64" s="24"/>
      <c r="W64" s="59"/>
      <c r="X64" s="24"/>
      <c r="Y64" s="70"/>
      <c r="Z64" s="70"/>
      <c r="AA64" s="70"/>
      <c r="AB64" s="70"/>
      <c r="AC64" s="70"/>
      <c r="AD64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1"/>
  <sheetViews>
    <sheetView zoomScale="83" zoomScaleNormal="83" workbookViewId="0"/>
  </sheetViews>
  <sheetFormatPr defaultRowHeight="15" x14ac:dyDescent="0.25"/>
  <cols>
    <col min="1" max="1" width="0.7109375" style="102" customWidth="1"/>
    <col min="2" max="2" width="9.28515625" style="106" customWidth="1"/>
    <col min="3" max="3" width="8.28515625" style="164" customWidth="1"/>
    <col min="4" max="4" width="5.85546875" style="106" customWidth="1"/>
    <col min="5" max="5" width="5.7109375" style="107" customWidth="1"/>
    <col min="6" max="6" width="5.5703125" style="107" customWidth="1"/>
    <col min="7" max="7" width="5.42578125" style="107" customWidth="1"/>
    <col min="8" max="8" width="5.7109375" style="107" customWidth="1"/>
    <col min="9" max="9" width="10.7109375" style="107" customWidth="1"/>
    <col min="10" max="10" width="0.5703125" style="107" customWidth="1"/>
    <col min="11" max="13" width="5.7109375" style="107" customWidth="1"/>
    <col min="14" max="14" width="10.7109375" style="107" customWidth="1"/>
    <col min="15" max="18" width="5.7109375" style="107" customWidth="1"/>
    <col min="19" max="19" width="10.5703125" style="107" customWidth="1"/>
    <col min="20" max="22" width="7" style="108" customWidth="1"/>
    <col min="23" max="25" width="3.7109375" style="108" customWidth="1"/>
    <col min="26" max="26" width="0.5703125" style="220" customWidth="1"/>
    <col min="27" max="30" width="16.7109375" style="142" customWidth="1"/>
    <col min="31" max="31" width="15.28515625" style="142" customWidth="1"/>
    <col min="32" max="32" width="16.42578125" style="142" customWidth="1"/>
    <col min="33" max="33" width="16.5703125" style="142" customWidth="1"/>
    <col min="34" max="34" width="37.85546875" style="142" customWidth="1"/>
    <col min="35" max="35" width="24.28515625" style="142" customWidth="1"/>
    <col min="36" max="38" width="5.7109375" style="220" customWidth="1"/>
    <col min="39" max="16384" width="9.140625" style="102"/>
  </cols>
  <sheetData>
    <row r="1" spans="1:38" ht="23.1" customHeight="1" x14ac:dyDescent="0.3">
      <c r="A1" s="38"/>
      <c r="B1" s="98" t="s">
        <v>70</v>
      </c>
      <c r="C1" s="195"/>
      <c r="D1" s="196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  <c r="T1" s="99"/>
      <c r="U1" s="99"/>
      <c r="V1" s="99"/>
      <c r="W1" s="198"/>
      <c r="X1" s="198"/>
      <c r="Y1" s="198"/>
      <c r="Z1" s="199"/>
      <c r="AA1" s="200"/>
      <c r="AB1" s="200"/>
      <c r="AC1" s="200"/>
      <c r="AD1" s="200"/>
      <c r="AE1" s="201"/>
      <c r="AF1" s="202"/>
      <c r="AG1" s="139"/>
      <c r="AH1" s="139"/>
      <c r="AI1" s="139"/>
      <c r="AJ1" s="1"/>
      <c r="AK1" s="1"/>
      <c r="AL1" s="1"/>
    </row>
    <row r="2" spans="1:38" s="140" customFormat="1" ht="20.100000000000001" customHeight="1" x14ac:dyDescent="0.25">
      <c r="A2" s="134"/>
      <c r="B2" s="203" t="s">
        <v>106</v>
      </c>
      <c r="C2" s="133"/>
      <c r="D2" s="101" t="s">
        <v>158</v>
      </c>
      <c r="E2" s="168"/>
      <c r="F2" s="71"/>
      <c r="G2" s="168"/>
      <c r="H2" s="11"/>
      <c r="I2" s="168"/>
      <c r="J2" s="11"/>
      <c r="K2" s="168"/>
      <c r="L2" s="168"/>
      <c r="M2" s="11"/>
      <c r="N2" s="168"/>
      <c r="O2" s="168"/>
      <c r="P2" s="11"/>
      <c r="Q2" s="168"/>
      <c r="R2" s="71"/>
      <c r="S2" s="11"/>
      <c r="T2" s="100"/>
      <c r="U2" s="100"/>
      <c r="V2" s="100"/>
      <c r="W2" s="11"/>
      <c r="X2" s="11"/>
      <c r="Y2" s="11"/>
      <c r="Z2" s="11"/>
      <c r="AA2" s="11"/>
      <c r="AB2" s="11"/>
      <c r="AC2" s="11"/>
      <c r="AD2" s="11"/>
      <c r="AE2" s="201"/>
      <c r="AF2" s="202"/>
      <c r="AG2" s="139"/>
      <c r="AH2" s="139"/>
      <c r="AI2" s="139"/>
      <c r="AJ2" s="139"/>
      <c r="AK2" s="139"/>
      <c r="AL2" s="139"/>
    </row>
    <row r="3" spans="1:38" s="140" customFormat="1" ht="15" customHeight="1" x14ac:dyDescent="0.25">
      <c r="A3" s="134"/>
      <c r="B3" s="25" t="s">
        <v>159</v>
      </c>
      <c r="C3" s="74" t="s">
        <v>12</v>
      </c>
      <c r="D3" s="135"/>
      <c r="E3" s="136"/>
      <c r="F3" s="135"/>
      <c r="G3" s="135"/>
      <c r="H3" s="135"/>
      <c r="I3" s="77"/>
      <c r="J3" s="137"/>
      <c r="K3" s="138" t="s">
        <v>14</v>
      </c>
      <c r="L3" s="76"/>
      <c r="M3" s="135"/>
      <c r="N3" s="77"/>
      <c r="O3" s="138" t="s">
        <v>15</v>
      </c>
      <c r="P3" s="76"/>
      <c r="Q3" s="17"/>
      <c r="R3" s="14"/>
      <c r="S3" s="77"/>
      <c r="T3" s="204" t="s">
        <v>160</v>
      </c>
      <c r="U3" s="135"/>
      <c r="V3" s="135"/>
      <c r="W3" s="73" t="s">
        <v>72</v>
      </c>
      <c r="X3" s="135"/>
      <c r="Y3" s="77"/>
      <c r="Z3" s="137"/>
      <c r="AA3" s="152" t="s">
        <v>161</v>
      </c>
      <c r="AB3" s="135"/>
      <c r="AC3" s="135"/>
      <c r="AD3" s="135"/>
      <c r="AE3" s="201"/>
      <c r="AF3" s="202"/>
      <c r="AG3" s="139"/>
      <c r="AH3" s="139"/>
      <c r="AI3" s="139"/>
      <c r="AJ3" s="139"/>
      <c r="AK3" s="139"/>
      <c r="AL3" s="139"/>
    </row>
    <row r="4" spans="1:38" s="142" customFormat="1" ht="15" customHeight="1" x14ac:dyDescent="0.25">
      <c r="A4" s="134"/>
      <c r="B4" s="18" t="s">
        <v>0</v>
      </c>
      <c r="C4" s="16" t="s">
        <v>1</v>
      </c>
      <c r="D4" s="18" t="s">
        <v>4</v>
      </c>
      <c r="E4" s="18" t="s">
        <v>55</v>
      </c>
      <c r="F4" s="18" t="s">
        <v>50</v>
      </c>
      <c r="G4" s="15" t="s">
        <v>51</v>
      </c>
      <c r="H4" s="15" t="s">
        <v>31</v>
      </c>
      <c r="I4" s="18" t="s">
        <v>73</v>
      </c>
      <c r="J4" s="31"/>
      <c r="K4" s="18" t="s">
        <v>55</v>
      </c>
      <c r="L4" s="18" t="s">
        <v>50</v>
      </c>
      <c r="M4" s="141" t="s">
        <v>31</v>
      </c>
      <c r="N4" s="18" t="s">
        <v>73</v>
      </c>
      <c r="O4" s="18" t="s">
        <v>55</v>
      </c>
      <c r="P4" s="18" t="s">
        <v>50</v>
      </c>
      <c r="Q4" s="18" t="s">
        <v>51</v>
      </c>
      <c r="R4" s="18" t="s">
        <v>31</v>
      </c>
      <c r="S4" s="18" t="s">
        <v>73</v>
      </c>
      <c r="T4" s="78" t="s">
        <v>22</v>
      </c>
      <c r="U4" s="76" t="s">
        <v>23</v>
      </c>
      <c r="V4" s="77" t="s">
        <v>33</v>
      </c>
      <c r="W4" s="15">
        <v>1</v>
      </c>
      <c r="X4" s="17">
        <v>2</v>
      </c>
      <c r="Y4" s="18">
        <v>3</v>
      </c>
      <c r="Z4" s="31"/>
      <c r="AA4" s="16" t="s">
        <v>162</v>
      </c>
      <c r="AB4" s="205" t="s">
        <v>163</v>
      </c>
      <c r="AC4" s="205" t="s">
        <v>164</v>
      </c>
      <c r="AD4" s="206" t="s">
        <v>165</v>
      </c>
      <c r="AE4" s="201"/>
      <c r="AF4" s="202"/>
      <c r="AG4" s="139"/>
      <c r="AH4" s="139"/>
      <c r="AI4" s="139"/>
      <c r="AJ4" s="139"/>
      <c r="AK4" s="139"/>
      <c r="AL4" s="139"/>
    </row>
    <row r="5" spans="1:38" s="142" customFormat="1" ht="15" customHeight="1" x14ac:dyDescent="0.25">
      <c r="A5" s="134"/>
      <c r="B5" s="25">
        <v>1985</v>
      </c>
      <c r="C5" s="65" t="s">
        <v>35</v>
      </c>
      <c r="D5" s="25" t="s">
        <v>39</v>
      </c>
      <c r="E5" s="25">
        <v>22</v>
      </c>
      <c r="F5" s="25">
        <v>10</v>
      </c>
      <c r="G5" s="25">
        <v>2</v>
      </c>
      <c r="H5" s="25">
        <v>10</v>
      </c>
      <c r="I5" s="35">
        <f t="shared" ref="I5:I9" si="0">PRODUCT(F5/E5)</f>
        <v>0.45454545454545453</v>
      </c>
      <c r="J5" s="31"/>
      <c r="K5" s="25"/>
      <c r="L5" s="25"/>
      <c r="M5" s="25"/>
      <c r="N5" s="35"/>
      <c r="O5" s="25">
        <v>6</v>
      </c>
      <c r="P5" s="25">
        <v>3</v>
      </c>
      <c r="Q5" s="25">
        <v>1</v>
      </c>
      <c r="R5" s="25">
        <v>2</v>
      </c>
      <c r="S5" s="35">
        <f>PRODUCT(P5/O5)</f>
        <v>0.5</v>
      </c>
      <c r="T5" s="27">
        <v>1</v>
      </c>
      <c r="U5" s="25"/>
      <c r="V5" s="26"/>
      <c r="W5" s="26"/>
      <c r="X5" s="27"/>
      <c r="Y5" s="25"/>
      <c r="Z5" s="31"/>
      <c r="AA5" s="65"/>
      <c r="AB5" s="65"/>
      <c r="AC5" s="65"/>
      <c r="AD5" s="10"/>
      <c r="AE5" s="201"/>
      <c r="AF5" s="202"/>
      <c r="AG5" s="139"/>
      <c r="AH5" s="139"/>
      <c r="AI5" s="139"/>
      <c r="AJ5" s="139"/>
      <c r="AK5" s="139"/>
      <c r="AL5" s="139"/>
    </row>
    <row r="6" spans="1:38" s="142" customFormat="1" ht="15" customHeight="1" x14ac:dyDescent="0.25">
      <c r="A6" s="134"/>
      <c r="B6" s="25">
        <v>1987</v>
      </c>
      <c r="C6" s="65" t="s">
        <v>35</v>
      </c>
      <c r="D6" s="25" t="s">
        <v>36</v>
      </c>
      <c r="E6" s="25">
        <v>22</v>
      </c>
      <c r="F6" s="25">
        <v>14</v>
      </c>
      <c r="G6" s="25">
        <v>2</v>
      </c>
      <c r="H6" s="25">
        <v>6</v>
      </c>
      <c r="I6" s="35">
        <f t="shared" si="0"/>
        <v>0.63636363636363635</v>
      </c>
      <c r="J6" s="31"/>
      <c r="K6" s="25">
        <v>5</v>
      </c>
      <c r="L6" s="25">
        <v>3</v>
      </c>
      <c r="M6" s="25">
        <v>2</v>
      </c>
      <c r="N6" s="35">
        <f>PRODUCT(L6/K6)</f>
        <v>0.6</v>
      </c>
      <c r="O6" s="25"/>
      <c r="P6" s="25"/>
      <c r="Q6" s="25"/>
      <c r="R6" s="25"/>
      <c r="S6" s="25"/>
      <c r="T6" s="27">
        <v>1</v>
      </c>
      <c r="U6" s="25">
        <v>1</v>
      </c>
      <c r="V6" s="26">
        <v>1</v>
      </c>
      <c r="W6" s="26"/>
      <c r="X6" s="27"/>
      <c r="Y6" s="25">
        <v>1</v>
      </c>
      <c r="Z6" s="31"/>
      <c r="AA6" s="65" t="s">
        <v>166</v>
      </c>
      <c r="AB6" s="65" t="s">
        <v>167</v>
      </c>
      <c r="AC6" s="65" t="s">
        <v>168</v>
      </c>
      <c r="AD6" s="10"/>
      <c r="AE6" s="201"/>
      <c r="AF6" s="202"/>
      <c r="AG6" s="139"/>
      <c r="AH6" s="139"/>
      <c r="AI6" s="139"/>
      <c r="AJ6" s="139"/>
      <c r="AK6" s="139"/>
      <c r="AL6" s="139"/>
    </row>
    <row r="7" spans="1:38" s="142" customFormat="1" ht="15" customHeight="1" x14ac:dyDescent="0.25">
      <c r="A7" s="134"/>
      <c r="B7" s="25">
        <v>1988</v>
      </c>
      <c r="C7" s="65" t="s">
        <v>35</v>
      </c>
      <c r="D7" s="25" t="s">
        <v>69</v>
      </c>
      <c r="E7" s="25">
        <v>22</v>
      </c>
      <c r="F7" s="25">
        <v>11</v>
      </c>
      <c r="G7" s="25">
        <v>0</v>
      </c>
      <c r="H7" s="25">
        <v>11</v>
      </c>
      <c r="I7" s="35">
        <f t="shared" si="0"/>
        <v>0.5</v>
      </c>
      <c r="J7" s="31"/>
      <c r="K7" s="25">
        <v>2</v>
      </c>
      <c r="L7" s="25">
        <v>0</v>
      </c>
      <c r="M7" s="25">
        <v>2</v>
      </c>
      <c r="N7" s="35">
        <f>PRODUCT(L7/K7)</f>
        <v>0</v>
      </c>
      <c r="O7" s="25"/>
      <c r="P7" s="25"/>
      <c r="Q7" s="25"/>
      <c r="R7" s="25"/>
      <c r="S7" s="25"/>
      <c r="T7" s="27"/>
      <c r="U7" s="25"/>
      <c r="V7" s="26"/>
      <c r="W7" s="26"/>
      <c r="X7" s="27"/>
      <c r="Y7" s="25"/>
      <c r="Z7" s="137"/>
      <c r="AA7" s="65" t="s">
        <v>169</v>
      </c>
      <c r="AB7" s="65"/>
      <c r="AC7" s="65"/>
      <c r="AD7" s="10"/>
      <c r="AE7" s="201"/>
      <c r="AF7" s="202"/>
      <c r="AG7" s="139"/>
      <c r="AH7" s="139"/>
      <c r="AI7" s="139"/>
      <c r="AJ7" s="139"/>
      <c r="AK7" s="139"/>
      <c r="AL7" s="139"/>
    </row>
    <row r="8" spans="1:38" s="142" customFormat="1" ht="15" customHeight="1" x14ac:dyDescent="0.25">
      <c r="A8" s="134"/>
      <c r="B8" s="25">
        <v>1989</v>
      </c>
      <c r="C8" s="65" t="s">
        <v>35</v>
      </c>
      <c r="D8" s="25" t="s">
        <v>36</v>
      </c>
      <c r="E8" s="25">
        <v>22</v>
      </c>
      <c r="F8" s="25">
        <v>11</v>
      </c>
      <c r="G8" s="25">
        <v>1</v>
      </c>
      <c r="H8" s="25">
        <v>10</v>
      </c>
      <c r="I8" s="35">
        <f t="shared" si="0"/>
        <v>0.5</v>
      </c>
      <c r="J8" s="31"/>
      <c r="K8" s="25">
        <v>7</v>
      </c>
      <c r="L8" s="25">
        <v>4</v>
      </c>
      <c r="M8" s="25">
        <v>3</v>
      </c>
      <c r="N8" s="35">
        <f>PRODUCT(L8/K8)</f>
        <v>0.5714285714285714</v>
      </c>
      <c r="O8" s="25"/>
      <c r="P8" s="25"/>
      <c r="Q8" s="25"/>
      <c r="R8" s="25"/>
      <c r="S8" s="25"/>
      <c r="T8" s="27"/>
      <c r="U8" s="25"/>
      <c r="V8" s="26"/>
      <c r="W8" s="26"/>
      <c r="X8" s="27"/>
      <c r="Y8" s="25">
        <v>1</v>
      </c>
      <c r="Z8" s="31"/>
      <c r="AA8" s="65" t="s">
        <v>170</v>
      </c>
      <c r="AB8" s="65" t="s">
        <v>171</v>
      </c>
      <c r="AC8" s="65" t="s">
        <v>172</v>
      </c>
      <c r="AD8" s="10"/>
      <c r="AE8" s="201"/>
      <c r="AF8" s="202"/>
      <c r="AG8" s="139"/>
      <c r="AH8" s="139"/>
      <c r="AI8" s="139"/>
      <c r="AJ8" s="139"/>
      <c r="AK8" s="139"/>
      <c r="AL8" s="139"/>
    </row>
    <row r="9" spans="1:38" s="142" customFormat="1" ht="15" customHeight="1" x14ac:dyDescent="0.25">
      <c r="A9" s="134"/>
      <c r="B9" s="25">
        <v>1990</v>
      </c>
      <c r="C9" s="65" t="s">
        <v>35</v>
      </c>
      <c r="D9" s="25" t="s">
        <v>36</v>
      </c>
      <c r="E9" s="25">
        <v>26</v>
      </c>
      <c r="F9" s="25">
        <v>12</v>
      </c>
      <c r="G9" s="25">
        <v>1</v>
      </c>
      <c r="H9" s="25">
        <v>13</v>
      </c>
      <c r="I9" s="35">
        <f t="shared" si="0"/>
        <v>0.46153846153846156</v>
      </c>
      <c r="J9" s="31"/>
      <c r="K9" s="25">
        <v>7</v>
      </c>
      <c r="L9" s="25">
        <v>4</v>
      </c>
      <c r="M9" s="25">
        <v>3</v>
      </c>
      <c r="N9" s="35">
        <f>PRODUCT(L9/K9)</f>
        <v>0.5714285714285714</v>
      </c>
      <c r="O9" s="25"/>
      <c r="P9" s="25"/>
      <c r="Q9" s="25"/>
      <c r="R9" s="25"/>
      <c r="S9" s="25"/>
      <c r="T9" s="27"/>
      <c r="U9" s="25"/>
      <c r="V9" s="26"/>
      <c r="W9" s="26"/>
      <c r="X9" s="27"/>
      <c r="Y9" s="25">
        <v>1</v>
      </c>
      <c r="Z9" s="31"/>
      <c r="AA9" s="65" t="s">
        <v>173</v>
      </c>
      <c r="AB9" s="65" t="s">
        <v>174</v>
      </c>
      <c r="AC9" s="65" t="s">
        <v>175</v>
      </c>
      <c r="AD9" s="10"/>
      <c r="AE9" s="201"/>
      <c r="AF9" s="202"/>
      <c r="AG9" s="139"/>
      <c r="AH9" s="139"/>
      <c r="AI9" s="139"/>
      <c r="AJ9" s="139"/>
      <c r="AK9" s="139"/>
      <c r="AL9" s="139"/>
    </row>
    <row r="10" spans="1:38" s="142" customFormat="1" ht="15" customHeight="1" x14ac:dyDescent="0.25">
      <c r="A10" s="134"/>
      <c r="B10" s="207">
        <v>1999</v>
      </c>
      <c r="C10" s="208" t="s">
        <v>176</v>
      </c>
      <c r="D10" s="207" t="s">
        <v>37</v>
      </c>
      <c r="E10" s="208" t="s">
        <v>177</v>
      </c>
      <c r="F10" s="207"/>
      <c r="G10" s="209"/>
      <c r="H10" s="67"/>
      <c r="I10" s="210"/>
      <c r="J10" s="31"/>
      <c r="K10" s="25"/>
      <c r="L10" s="25"/>
      <c r="M10" s="25"/>
      <c r="N10" s="35"/>
      <c r="O10" s="25"/>
      <c r="P10" s="25"/>
      <c r="Q10" s="25"/>
      <c r="R10" s="25"/>
      <c r="S10" s="26"/>
      <c r="T10" s="27"/>
      <c r="U10" s="25"/>
      <c r="V10" s="27"/>
      <c r="W10" s="27"/>
      <c r="X10" s="25"/>
      <c r="Y10" s="25"/>
      <c r="Z10" s="31"/>
      <c r="AA10" s="65"/>
      <c r="AB10" s="65"/>
      <c r="AC10" s="65"/>
      <c r="AD10" s="10"/>
      <c r="AE10" s="201"/>
      <c r="AF10" s="202"/>
      <c r="AG10" s="139"/>
      <c r="AH10" s="139"/>
      <c r="AI10" s="139"/>
      <c r="AJ10" s="139"/>
      <c r="AK10" s="139"/>
      <c r="AL10" s="139"/>
    </row>
    <row r="11" spans="1:38" s="142" customFormat="1" ht="15" customHeight="1" x14ac:dyDescent="0.25">
      <c r="A11" s="134"/>
      <c r="B11" s="25">
        <v>2000</v>
      </c>
      <c r="C11" s="65" t="s">
        <v>176</v>
      </c>
      <c r="D11" s="25" t="s">
        <v>178</v>
      </c>
      <c r="E11" s="25">
        <v>15</v>
      </c>
      <c r="F11" s="25">
        <v>4</v>
      </c>
      <c r="G11" s="25">
        <v>0</v>
      </c>
      <c r="H11" s="25">
        <v>11</v>
      </c>
      <c r="I11" s="35">
        <f>PRODUCT(F11/E11)</f>
        <v>0.26666666666666666</v>
      </c>
      <c r="J11" s="31"/>
      <c r="K11" s="25"/>
      <c r="L11" s="25"/>
      <c r="M11" s="25"/>
      <c r="N11" s="35"/>
      <c r="O11" s="25"/>
      <c r="P11" s="25"/>
      <c r="Q11" s="25"/>
      <c r="R11" s="25"/>
      <c r="S11" s="25"/>
      <c r="T11" s="27"/>
      <c r="U11" s="25"/>
      <c r="V11" s="26"/>
      <c r="W11" s="26"/>
      <c r="X11" s="27"/>
      <c r="Y11" s="25"/>
      <c r="Z11" s="31"/>
      <c r="AA11" s="65"/>
      <c r="AB11" s="65"/>
      <c r="AC11" s="65"/>
      <c r="AD11" s="10"/>
      <c r="AE11" s="201"/>
      <c r="AF11" s="202"/>
      <c r="AG11" s="139"/>
      <c r="AH11" s="139"/>
      <c r="AI11" s="139"/>
      <c r="AJ11" s="139"/>
      <c r="AK11" s="139"/>
      <c r="AL11" s="139"/>
    </row>
    <row r="12" spans="1:38" s="142" customFormat="1" ht="15" customHeight="1" x14ac:dyDescent="0.25">
      <c r="A12" s="134"/>
      <c r="B12" s="207">
        <v>2005</v>
      </c>
      <c r="C12" s="208" t="s">
        <v>179</v>
      </c>
      <c r="D12" s="207" t="s">
        <v>180</v>
      </c>
      <c r="E12" s="208" t="s">
        <v>181</v>
      </c>
      <c r="F12" s="207"/>
      <c r="G12" s="209"/>
      <c r="H12" s="67"/>
      <c r="I12" s="210"/>
      <c r="J12" s="31"/>
      <c r="K12" s="25"/>
      <c r="L12" s="25"/>
      <c r="M12" s="25"/>
      <c r="N12" s="35"/>
      <c r="O12" s="25"/>
      <c r="P12" s="25"/>
      <c r="Q12" s="25"/>
      <c r="R12" s="25"/>
      <c r="S12" s="25"/>
      <c r="T12" s="27"/>
      <c r="U12" s="25"/>
      <c r="V12" s="26"/>
      <c r="W12" s="26"/>
      <c r="X12" s="27"/>
      <c r="Y12" s="25"/>
      <c r="Z12" s="137"/>
      <c r="AA12" s="65"/>
      <c r="AB12" s="65"/>
      <c r="AC12" s="65"/>
      <c r="AD12" s="10"/>
      <c r="AE12" s="201"/>
      <c r="AF12" s="202"/>
      <c r="AG12" s="139"/>
      <c r="AH12" s="139"/>
      <c r="AI12" s="139"/>
      <c r="AJ12" s="139"/>
      <c r="AK12" s="139"/>
      <c r="AL12" s="139"/>
    </row>
    <row r="13" spans="1:38" s="142" customFormat="1" ht="15" customHeight="1" x14ac:dyDescent="0.25">
      <c r="A13" s="134"/>
      <c r="B13" s="25">
        <v>2006</v>
      </c>
      <c r="C13" s="65" t="s">
        <v>35</v>
      </c>
      <c r="D13" s="25" t="s">
        <v>74</v>
      </c>
      <c r="E13" s="25">
        <v>27</v>
      </c>
      <c r="F13" s="25">
        <v>11</v>
      </c>
      <c r="G13" s="25">
        <v>0</v>
      </c>
      <c r="H13" s="25">
        <v>16</v>
      </c>
      <c r="I13" s="35">
        <f>PRODUCT(F13/E13)</f>
        <v>0.40740740740740738</v>
      </c>
      <c r="J13" s="31"/>
      <c r="K13" s="25">
        <v>7</v>
      </c>
      <c r="L13" s="25">
        <v>1</v>
      </c>
      <c r="M13" s="25">
        <v>6</v>
      </c>
      <c r="N13" s="35">
        <f>PRODUCT(L13/K13)</f>
        <v>0.14285714285714285</v>
      </c>
      <c r="O13" s="25"/>
      <c r="P13" s="25"/>
      <c r="Q13" s="25"/>
      <c r="R13" s="25"/>
      <c r="S13" s="25"/>
      <c r="T13" s="27"/>
      <c r="U13" s="25"/>
      <c r="V13" s="26"/>
      <c r="W13" s="26"/>
      <c r="X13" s="27"/>
      <c r="Y13" s="25"/>
      <c r="Z13" s="31"/>
      <c r="AA13" s="65" t="s">
        <v>182</v>
      </c>
      <c r="AB13" s="65"/>
      <c r="AC13" s="65"/>
      <c r="AD13" s="10"/>
      <c r="AE13" s="201"/>
      <c r="AF13" s="202"/>
      <c r="AG13" s="139"/>
      <c r="AH13" s="139"/>
      <c r="AI13" s="139"/>
      <c r="AJ13" s="139"/>
      <c r="AK13" s="139"/>
      <c r="AL13" s="139"/>
    </row>
    <row r="14" spans="1:38" s="142" customFormat="1" ht="15" customHeight="1" x14ac:dyDescent="0.25">
      <c r="A14" s="134"/>
      <c r="B14" s="22" t="s">
        <v>7</v>
      </c>
      <c r="C14" s="20"/>
      <c r="D14" s="143"/>
      <c r="E14" s="141">
        <f>SUM(E5:E13)</f>
        <v>156</v>
      </c>
      <c r="F14" s="141">
        <f>SUM(F5:F13)</f>
        <v>73</v>
      </c>
      <c r="G14" s="141">
        <f>SUM(G5:G13)</f>
        <v>6</v>
      </c>
      <c r="H14" s="141">
        <f>SUM(H5:H13)</f>
        <v>77</v>
      </c>
      <c r="I14" s="144">
        <f>PRODUCT(F14/E14)</f>
        <v>0.46794871794871795</v>
      </c>
      <c r="J14" s="31"/>
      <c r="K14" s="141">
        <f>SUM(K5:K13)</f>
        <v>28</v>
      </c>
      <c r="L14" s="141">
        <f>SUM(L5:L13)</f>
        <v>12</v>
      </c>
      <c r="M14" s="141">
        <f>SUM(M5:M13)</f>
        <v>16</v>
      </c>
      <c r="N14" s="144">
        <f>PRODUCT(L14/K14)</f>
        <v>0.42857142857142855</v>
      </c>
      <c r="O14" s="141">
        <f>SUM(O5:O13)</f>
        <v>6</v>
      </c>
      <c r="P14" s="141">
        <f>SUM(P5:P13)</f>
        <v>3</v>
      </c>
      <c r="Q14" s="141">
        <f>SUM(Q5:Q13)</f>
        <v>1</v>
      </c>
      <c r="R14" s="141">
        <f>SUM(R5:R13)</f>
        <v>2</v>
      </c>
      <c r="S14" s="144">
        <f>PRODUCT(P14/O14)</f>
        <v>0.5</v>
      </c>
      <c r="T14" s="211">
        <v>2</v>
      </c>
      <c r="U14" s="211">
        <v>1</v>
      </c>
      <c r="V14" s="211">
        <v>1</v>
      </c>
      <c r="W14" s="141">
        <f>SUM(W5:W13)</f>
        <v>0</v>
      </c>
      <c r="X14" s="141">
        <f>SUM(X5:X13)</f>
        <v>0</v>
      </c>
      <c r="Y14" s="141">
        <f>SUM(Y5:Y13)</f>
        <v>3</v>
      </c>
      <c r="Z14" s="212"/>
      <c r="AA14" s="91" t="s">
        <v>183</v>
      </c>
      <c r="AB14" s="91" t="s">
        <v>184</v>
      </c>
      <c r="AC14" s="91" t="s">
        <v>185</v>
      </c>
      <c r="AD14" s="213"/>
      <c r="AE14" s="201"/>
      <c r="AF14" s="202"/>
      <c r="AG14" s="139"/>
      <c r="AH14" s="139"/>
      <c r="AI14" s="139"/>
      <c r="AJ14" s="139"/>
      <c r="AK14" s="139"/>
      <c r="AL14" s="139"/>
    </row>
    <row r="15" spans="1:38" s="140" customFormat="1" ht="15" customHeight="1" x14ac:dyDescent="0.25">
      <c r="A15" s="134"/>
      <c r="B15" s="145"/>
      <c r="C15" s="146"/>
      <c r="D15" s="147"/>
      <c r="E15" s="147"/>
      <c r="F15" s="147"/>
      <c r="G15" s="147"/>
      <c r="H15" s="147"/>
      <c r="I15" s="147"/>
      <c r="J15" s="148"/>
      <c r="K15" s="147"/>
      <c r="L15" s="147"/>
      <c r="M15" s="147"/>
      <c r="N15" s="147"/>
      <c r="O15" s="147"/>
      <c r="P15" s="147"/>
      <c r="Q15" s="147"/>
      <c r="R15" s="147"/>
      <c r="S15" s="147"/>
      <c r="T15" s="214"/>
      <c r="U15" s="214"/>
      <c r="V15" s="214"/>
      <c r="W15" s="215"/>
      <c r="X15" s="215"/>
      <c r="Y15" s="215"/>
      <c r="Z15" s="215"/>
      <c r="AA15" s="215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</row>
    <row r="16" spans="1:38" s="142" customFormat="1" ht="15" customHeight="1" x14ac:dyDescent="0.25">
      <c r="A16" s="134"/>
      <c r="B16" s="73" t="s">
        <v>24</v>
      </c>
      <c r="C16" s="149"/>
      <c r="D16" s="150"/>
      <c r="E16" s="76" t="s">
        <v>55</v>
      </c>
      <c r="F16" s="76" t="s">
        <v>50</v>
      </c>
      <c r="G16" s="77" t="s">
        <v>51</v>
      </c>
      <c r="H16" s="77" t="s">
        <v>31</v>
      </c>
      <c r="I16" s="76" t="s">
        <v>73</v>
      </c>
      <c r="J16" s="24"/>
      <c r="K16" s="151" t="s">
        <v>161</v>
      </c>
      <c r="L16" s="143"/>
      <c r="M16" s="143"/>
      <c r="N16" s="18" t="s">
        <v>75</v>
      </c>
      <c r="O16" s="18" t="s">
        <v>55</v>
      </c>
      <c r="P16" s="18" t="s">
        <v>50</v>
      </c>
      <c r="Q16" s="18" t="s">
        <v>51</v>
      </c>
      <c r="R16" s="18" t="s">
        <v>31</v>
      </c>
      <c r="S16" s="18" t="s">
        <v>73</v>
      </c>
      <c r="T16" s="103"/>
      <c r="U16" s="105"/>
      <c r="V16" s="105"/>
      <c r="W16" s="202"/>
      <c r="X16" s="202"/>
      <c r="Y16" s="202"/>
      <c r="Z16" s="31"/>
      <c r="AA16" s="134" t="s">
        <v>79</v>
      </c>
      <c r="AB16" s="134" t="s">
        <v>43</v>
      </c>
      <c r="AC16" s="162"/>
      <c r="AD16" s="139"/>
      <c r="AE16" s="139"/>
      <c r="AF16" s="139"/>
      <c r="AG16" s="139"/>
      <c r="AH16" s="139"/>
      <c r="AI16" s="139"/>
      <c r="AJ16" s="139"/>
      <c r="AK16" s="139"/>
      <c r="AL16" s="139"/>
    </row>
    <row r="17" spans="1:38" s="142" customFormat="1" ht="15" customHeight="1" x14ac:dyDescent="0.25">
      <c r="A17" s="134"/>
      <c r="B17" s="153" t="s">
        <v>12</v>
      </c>
      <c r="C17" s="71"/>
      <c r="D17" s="154"/>
      <c r="E17" s="25">
        <v>156</v>
      </c>
      <c r="F17" s="25">
        <v>73</v>
      </c>
      <c r="G17" s="25">
        <v>6</v>
      </c>
      <c r="H17" s="25">
        <v>77</v>
      </c>
      <c r="I17" s="35">
        <v>0.46794871794871795</v>
      </c>
      <c r="J17" s="24"/>
      <c r="K17" s="153" t="s">
        <v>76</v>
      </c>
      <c r="L17" s="71"/>
      <c r="M17" s="71"/>
      <c r="N17" s="155" t="s">
        <v>183</v>
      </c>
      <c r="O17" s="25">
        <v>9</v>
      </c>
      <c r="P17" s="25">
        <v>5</v>
      </c>
      <c r="Q17" s="25">
        <v>0</v>
      </c>
      <c r="R17" s="25">
        <v>4</v>
      </c>
      <c r="S17" s="35">
        <v>0.55555555555555558</v>
      </c>
      <c r="T17" s="103"/>
      <c r="U17" s="105"/>
      <c r="V17" s="105"/>
      <c r="W17" s="202"/>
      <c r="X17" s="202"/>
      <c r="Y17" s="202"/>
      <c r="Z17" s="31"/>
      <c r="AA17" s="139"/>
      <c r="AB17" s="134" t="s">
        <v>186</v>
      </c>
      <c r="AC17" s="162"/>
      <c r="AD17" s="139"/>
      <c r="AE17" s="139"/>
      <c r="AF17" s="139"/>
      <c r="AG17" s="139"/>
      <c r="AH17" s="139"/>
      <c r="AI17" s="139"/>
      <c r="AJ17" s="139"/>
      <c r="AK17" s="139"/>
      <c r="AL17" s="139"/>
    </row>
    <row r="18" spans="1:38" s="142" customFormat="1" ht="15" customHeight="1" x14ac:dyDescent="0.2">
      <c r="A18" s="134"/>
      <c r="B18" s="156" t="s">
        <v>14</v>
      </c>
      <c r="C18" s="157"/>
      <c r="D18" s="158"/>
      <c r="E18" s="25">
        <v>28</v>
      </c>
      <c r="F18" s="25">
        <v>12</v>
      </c>
      <c r="G18" s="25">
        <v>0</v>
      </c>
      <c r="H18" s="25">
        <v>16</v>
      </c>
      <c r="I18" s="35">
        <v>0.42857142857142855</v>
      </c>
      <c r="J18" s="24"/>
      <c r="K18" s="159" t="s">
        <v>77</v>
      </c>
      <c r="L18" s="160"/>
      <c r="M18" s="160"/>
      <c r="N18" s="155" t="s">
        <v>184</v>
      </c>
      <c r="O18" s="25">
        <v>7</v>
      </c>
      <c r="P18" s="25">
        <v>2</v>
      </c>
      <c r="Q18" s="25">
        <v>0</v>
      </c>
      <c r="R18" s="25">
        <v>5</v>
      </c>
      <c r="S18" s="35">
        <v>0.2857142857142857</v>
      </c>
      <c r="T18" s="103"/>
      <c r="U18" s="105"/>
      <c r="V18" s="105"/>
      <c r="W18" s="202"/>
      <c r="X18" s="202"/>
      <c r="Y18" s="202"/>
      <c r="Z18" s="139"/>
      <c r="AA18" s="139"/>
      <c r="AB18" s="134" t="s">
        <v>187</v>
      </c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</row>
    <row r="19" spans="1:38" s="142" customFormat="1" ht="15" customHeight="1" x14ac:dyDescent="0.2">
      <c r="A19" s="134"/>
      <c r="B19" s="153" t="s">
        <v>15</v>
      </c>
      <c r="C19" s="71"/>
      <c r="D19" s="154"/>
      <c r="E19" s="25">
        <v>6</v>
      </c>
      <c r="F19" s="25">
        <v>3</v>
      </c>
      <c r="G19" s="25">
        <v>0</v>
      </c>
      <c r="H19" s="25">
        <v>2</v>
      </c>
      <c r="I19" s="35">
        <v>0.5</v>
      </c>
      <c r="J19" s="24"/>
      <c r="K19" s="153" t="s">
        <v>188</v>
      </c>
      <c r="L19" s="71"/>
      <c r="M19" s="11"/>
      <c r="N19" s="155" t="s">
        <v>185</v>
      </c>
      <c r="O19" s="25">
        <v>5</v>
      </c>
      <c r="P19" s="25">
        <v>4</v>
      </c>
      <c r="Q19" s="25">
        <v>0</v>
      </c>
      <c r="R19" s="25">
        <v>1</v>
      </c>
      <c r="S19" s="35">
        <v>0.8</v>
      </c>
      <c r="T19" s="103"/>
      <c r="U19" s="105"/>
      <c r="V19" s="105"/>
      <c r="W19" s="202"/>
      <c r="X19" s="202"/>
      <c r="Y19" s="202"/>
      <c r="Z19" s="24"/>
      <c r="AA19" s="24"/>
      <c r="AB19" s="134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</row>
    <row r="20" spans="1:38" s="142" customFormat="1" ht="15" customHeight="1" x14ac:dyDescent="0.2">
      <c r="A20" s="134"/>
      <c r="B20" s="152" t="s">
        <v>25</v>
      </c>
      <c r="C20" s="20"/>
      <c r="D20" s="161"/>
      <c r="E20" s="18">
        <v>190</v>
      </c>
      <c r="F20" s="18">
        <v>88</v>
      </c>
      <c r="G20" s="18">
        <v>6</v>
      </c>
      <c r="H20" s="18">
        <v>95</v>
      </c>
      <c r="I20" s="36">
        <v>0.4631578947368421</v>
      </c>
      <c r="J20" s="24"/>
      <c r="K20" s="152" t="s">
        <v>25</v>
      </c>
      <c r="L20" s="161"/>
      <c r="M20" s="161"/>
      <c r="N20" s="18"/>
      <c r="O20" s="18">
        <v>21</v>
      </c>
      <c r="P20" s="18">
        <v>11</v>
      </c>
      <c r="Q20" s="18">
        <v>0</v>
      </c>
      <c r="R20" s="18">
        <v>10</v>
      </c>
      <c r="S20" s="144">
        <f>PRODUCT(P20/O20)</f>
        <v>0.52380952380952384</v>
      </c>
      <c r="T20" s="103"/>
      <c r="U20" s="202"/>
      <c r="V20" s="202"/>
      <c r="W20" s="202"/>
      <c r="X20" s="202"/>
      <c r="Y20" s="202"/>
      <c r="Z20" s="202"/>
      <c r="AA20" s="202"/>
      <c r="AB20" s="24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</row>
    <row r="21" spans="1:38" s="140" customFormat="1" ht="15" customHeight="1" x14ac:dyDescent="0.25">
      <c r="A21" s="134"/>
      <c r="B21" s="145"/>
      <c r="C21" s="146"/>
      <c r="D21" s="147"/>
      <c r="E21" s="147"/>
      <c r="F21" s="147"/>
      <c r="G21" s="147"/>
      <c r="H21" s="147"/>
      <c r="I21" s="147"/>
      <c r="J21" s="148"/>
      <c r="K21" s="147"/>
      <c r="L21" s="147"/>
      <c r="M21" s="147"/>
      <c r="N21" s="147"/>
      <c r="O21" s="147"/>
      <c r="P21" s="147"/>
      <c r="Q21" s="147"/>
      <c r="R21" s="147"/>
      <c r="S21" s="147"/>
      <c r="T21" s="103"/>
      <c r="U21" s="103"/>
      <c r="V21" s="103"/>
      <c r="W21" s="110"/>
      <c r="X21" s="110"/>
      <c r="Y21" s="110"/>
      <c r="Z21" s="24"/>
      <c r="AA21" s="24"/>
      <c r="AB21" s="24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</row>
    <row r="22" spans="1:38" s="140" customFormat="1" ht="15" customHeight="1" x14ac:dyDescent="0.25">
      <c r="A22" s="134"/>
      <c r="B22" s="25" t="s">
        <v>71</v>
      </c>
      <c r="C22" s="74" t="s">
        <v>12</v>
      </c>
      <c r="D22" s="135"/>
      <c r="E22" s="136"/>
      <c r="F22" s="135"/>
      <c r="G22" s="135"/>
      <c r="H22" s="135"/>
      <c r="I22" s="77"/>
      <c r="J22" s="137"/>
      <c r="K22" s="138" t="s">
        <v>14</v>
      </c>
      <c r="L22" s="76"/>
      <c r="M22" s="135"/>
      <c r="N22" s="77"/>
      <c r="O22" s="138" t="s">
        <v>15</v>
      </c>
      <c r="P22" s="76"/>
      <c r="Q22" s="17"/>
      <c r="R22" s="14"/>
      <c r="S22" s="77"/>
      <c r="T22" s="22" t="s">
        <v>160</v>
      </c>
      <c r="U22" s="14"/>
      <c r="V22" s="15"/>
      <c r="W22" s="73" t="s">
        <v>72</v>
      </c>
      <c r="X22" s="135"/>
      <c r="Y22" s="77"/>
      <c r="Z22" s="216"/>
      <c r="AA22" s="152" t="s">
        <v>161</v>
      </c>
      <c r="AB22" s="14"/>
      <c r="AC22" s="14"/>
      <c r="AD22" s="14"/>
      <c r="AE22" s="201"/>
      <c r="AF22" s="202"/>
      <c r="AG22" s="139"/>
      <c r="AH22" s="139"/>
      <c r="AI22" s="139"/>
      <c r="AJ22" s="139"/>
      <c r="AK22" s="139"/>
      <c r="AL22" s="139"/>
    </row>
    <row r="23" spans="1:38" s="142" customFormat="1" ht="15" customHeight="1" x14ac:dyDescent="0.25">
      <c r="A23" s="134"/>
      <c r="B23" s="18" t="s">
        <v>0</v>
      </c>
      <c r="C23" s="16" t="s">
        <v>1</v>
      </c>
      <c r="D23" s="18" t="s">
        <v>4</v>
      </c>
      <c r="E23" s="18" t="s">
        <v>55</v>
      </c>
      <c r="F23" s="18" t="s">
        <v>50</v>
      </c>
      <c r="G23" s="15" t="s">
        <v>51</v>
      </c>
      <c r="H23" s="15" t="s">
        <v>31</v>
      </c>
      <c r="I23" s="18" t="s">
        <v>73</v>
      </c>
      <c r="J23" s="31"/>
      <c r="K23" s="18" t="s">
        <v>55</v>
      </c>
      <c r="L23" s="18" t="s">
        <v>50</v>
      </c>
      <c r="M23" s="141" t="s">
        <v>31</v>
      </c>
      <c r="N23" s="18" t="s">
        <v>73</v>
      </c>
      <c r="O23" s="18" t="s">
        <v>55</v>
      </c>
      <c r="P23" s="18" t="s">
        <v>50</v>
      </c>
      <c r="Q23" s="18" t="s">
        <v>51</v>
      </c>
      <c r="R23" s="18" t="s">
        <v>31</v>
      </c>
      <c r="S23" s="18" t="s">
        <v>73</v>
      </c>
      <c r="T23" s="78" t="s">
        <v>22</v>
      </c>
      <c r="U23" s="76" t="s">
        <v>23</v>
      </c>
      <c r="V23" s="77" t="s">
        <v>33</v>
      </c>
      <c r="W23" s="15">
        <v>1</v>
      </c>
      <c r="X23" s="17">
        <v>2</v>
      </c>
      <c r="Y23" s="18">
        <v>3</v>
      </c>
      <c r="Z23" s="217"/>
      <c r="AA23" s="16" t="s">
        <v>162</v>
      </c>
      <c r="AB23" s="205" t="s">
        <v>163</v>
      </c>
      <c r="AC23" s="205" t="s">
        <v>164</v>
      </c>
      <c r="AD23" s="206" t="s">
        <v>165</v>
      </c>
      <c r="AE23" s="201"/>
      <c r="AF23" s="202"/>
      <c r="AG23" s="139"/>
      <c r="AH23" s="139"/>
      <c r="AI23" s="139"/>
      <c r="AJ23" s="139"/>
      <c r="AK23" s="139"/>
      <c r="AL23" s="139"/>
    </row>
    <row r="24" spans="1:38" s="142" customFormat="1" ht="15" customHeight="1" x14ac:dyDescent="0.25">
      <c r="A24" s="134"/>
      <c r="B24" s="25">
        <v>1985</v>
      </c>
      <c r="C24" s="65" t="s">
        <v>35</v>
      </c>
      <c r="D24" s="25" t="s">
        <v>74</v>
      </c>
      <c r="E24" s="25">
        <v>1</v>
      </c>
      <c r="F24" s="25">
        <v>0</v>
      </c>
      <c r="G24" s="25">
        <v>0</v>
      </c>
      <c r="H24" s="25">
        <v>1</v>
      </c>
      <c r="I24" s="35">
        <f>PRODUCT(F24/E24)</f>
        <v>0</v>
      </c>
      <c r="J24" s="31"/>
      <c r="K24" s="25"/>
      <c r="L24" s="25"/>
      <c r="M24" s="25"/>
      <c r="N24" s="35"/>
      <c r="O24" s="25"/>
      <c r="P24" s="25"/>
      <c r="Q24" s="25"/>
      <c r="R24" s="25"/>
      <c r="S24" s="35"/>
      <c r="T24" s="27"/>
      <c r="U24" s="25"/>
      <c r="V24" s="26"/>
      <c r="W24" s="26"/>
      <c r="X24" s="27"/>
      <c r="Y24" s="25"/>
      <c r="Z24" s="217"/>
      <c r="AA24" s="65"/>
      <c r="AB24" s="65"/>
      <c r="AC24" s="65"/>
      <c r="AD24" s="10"/>
      <c r="AE24" s="201"/>
      <c r="AF24" s="202"/>
      <c r="AG24" s="139"/>
      <c r="AH24" s="139"/>
      <c r="AI24" s="139"/>
      <c r="AJ24" s="139"/>
      <c r="AK24" s="139"/>
      <c r="AL24" s="139"/>
    </row>
    <row r="25" spans="1:38" s="142" customFormat="1" ht="15" customHeight="1" x14ac:dyDescent="0.25">
      <c r="A25" s="134"/>
      <c r="B25" s="25">
        <v>1990</v>
      </c>
      <c r="C25" s="65" t="s">
        <v>35</v>
      </c>
      <c r="D25" s="25" t="s">
        <v>69</v>
      </c>
      <c r="E25" s="25">
        <v>1</v>
      </c>
      <c r="F25" s="25">
        <v>1</v>
      </c>
      <c r="G25" s="25">
        <v>0</v>
      </c>
      <c r="H25" s="25">
        <v>0</v>
      </c>
      <c r="I25" s="35">
        <f>PRODUCT(F25/E25)</f>
        <v>1</v>
      </c>
      <c r="J25" s="31"/>
      <c r="K25" s="25"/>
      <c r="L25" s="25"/>
      <c r="M25" s="25"/>
      <c r="N25" s="35"/>
      <c r="O25" s="25"/>
      <c r="P25" s="25"/>
      <c r="Q25" s="25"/>
      <c r="R25" s="25"/>
      <c r="S25" s="35"/>
      <c r="T25" s="27"/>
      <c r="U25" s="25"/>
      <c r="V25" s="26"/>
      <c r="W25" s="26"/>
      <c r="X25" s="27"/>
      <c r="Y25" s="25"/>
      <c r="Z25" s="217"/>
      <c r="AA25" s="65"/>
      <c r="AB25" s="65"/>
      <c r="AC25" s="65"/>
      <c r="AD25" s="10"/>
      <c r="AE25" s="201"/>
      <c r="AF25" s="202"/>
      <c r="AG25" s="139"/>
      <c r="AH25" s="139"/>
      <c r="AI25" s="139"/>
      <c r="AJ25" s="139"/>
      <c r="AK25" s="139"/>
      <c r="AL25" s="139"/>
    </row>
    <row r="26" spans="1:38" s="142" customFormat="1" ht="15" customHeight="1" x14ac:dyDescent="0.25">
      <c r="A26" s="134"/>
      <c r="B26" s="25">
        <v>1992</v>
      </c>
      <c r="C26" s="65" t="s">
        <v>189</v>
      </c>
      <c r="D26" s="25" t="s">
        <v>38</v>
      </c>
      <c r="E26" s="25">
        <v>22</v>
      </c>
      <c r="F26" s="25">
        <v>17</v>
      </c>
      <c r="G26" s="25">
        <v>0</v>
      </c>
      <c r="H26" s="25">
        <v>5</v>
      </c>
      <c r="I26" s="35">
        <f>PRODUCT(F26/E26)</f>
        <v>0.77272727272727271</v>
      </c>
      <c r="J26" s="31"/>
      <c r="K26" s="25">
        <v>7</v>
      </c>
      <c r="L26" s="25">
        <v>4</v>
      </c>
      <c r="M26" s="25">
        <v>3</v>
      </c>
      <c r="N26" s="35">
        <f>PRODUCT(L26/K26)</f>
        <v>0.5714285714285714</v>
      </c>
      <c r="O26" s="25"/>
      <c r="P26" s="25"/>
      <c r="Q26" s="25"/>
      <c r="R26" s="25"/>
      <c r="S26" s="35"/>
      <c r="T26" s="27"/>
      <c r="U26" s="25"/>
      <c r="V26" s="26"/>
      <c r="W26" s="26"/>
      <c r="X26" s="27">
        <v>1</v>
      </c>
      <c r="Y26" s="25"/>
      <c r="Z26" s="137"/>
      <c r="AA26" s="65" t="s">
        <v>190</v>
      </c>
      <c r="AB26" s="65" t="s">
        <v>191</v>
      </c>
      <c r="AC26" s="65"/>
      <c r="AD26" s="10" t="s">
        <v>192</v>
      </c>
      <c r="AE26" s="201"/>
      <c r="AF26" s="202"/>
      <c r="AG26" s="139"/>
      <c r="AH26" s="139"/>
      <c r="AI26" s="139"/>
      <c r="AJ26" s="139"/>
      <c r="AK26" s="139"/>
      <c r="AL26" s="139"/>
    </row>
    <row r="27" spans="1:38" s="142" customFormat="1" ht="15" customHeight="1" x14ac:dyDescent="0.25">
      <c r="A27" s="134"/>
      <c r="B27" s="25">
        <v>1993</v>
      </c>
      <c r="C27" s="65" t="s">
        <v>189</v>
      </c>
      <c r="D27" s="25" t="s">
        <v>34</v>
      </c>
      <c r="E27" s="25">
        <v>24</v>
      </c>
      <c r="F27" s="25">
        <v>20</v>
      </c>
      <c r="G27" s="25">
        <v>0</v>
      </c>
      <c r="H27" s="25">
        <v>4</v>
      </c>
      <c r="I27" s="35">
        <f>PRODUCT(F27/E27)</f>
        <v>0.83333333333333337</v>
      </c>
      <c r="J27" s="31"/>
      <c r="K27" s="25">
        <v>7</v>
      </c>
      <c r="L27" s="25">
        <v>4</v>
      </c>
      <c r="M27" s="25">
        <v>3</v>
      </c>
      <c r="N27" s="35">
        <f>PRODUCT(L27/K27)</f>
        <v>0.5714285714285714</v>
      </c>
      <c r="O27" s="25"/>
      <c r="P27" s="25"/>
      <c r="Q27" s="25"/>
      <c r="R27" s="25"/>
      <c r="S27" s="35"/>
      <c r="T27" s="27"/>
      <c r="U27" s="25"/>
      <c r="V27" s="26"/>
      <c r="W27" s="26"/>
      <c r="X27" s="27"/>
      <c r="Y27" s="25"/>
      <c r="Z27" s="217"/>
      <c r="AA27" s="65" t="s">
        <v>193</v>
      </c>
      <c r="AB27" s="65" t="s">
        <v>194</v>
      </c>
      <c r="AC27" s="65" t="s">
        <v>195</v>
      </c>
      <c r="AD27" s="10"/>
      <c r="AE27" s="201"/>
      <c r="AF27" s="202"/>
      <c r="AG27" s="139"/>
      <c r="AH27" s="139"/>
      <c r="AI27" s="139"/>
      <c r="AJ27" s="139"/>
      <c r="AK27" s="139"/>
      <c r="AL27" s="139"/>
    </row>
    <row r="28" spans="1:38" s="142" customFormat="1" ht="15" customHeight="1" x14ac:dyDescent="0.25">
      <c r="A28" s="134"/>
      <c r="B28" s="25">
        <v>1994</v>
      </c>
      <c r="C28" s="65" t="s">
        <v>189</v>
      </c>
      <c r="D28" s="25" t="s">
        <v>36</v>
      </c>
      <c r="E28" s="25">
        <v>24</v>
      </c>
      <c r="F28" s="25">
        <v>18</v>
      </c>
      <c r="G28" s="25">
        <v>4</v>
      </c>
      <c r="H28" s="25">
        <v>2</v>
      </c>
      <c r="I28" s="35">
        <f>PRODUCT(F28/E28)</f>
        <v>0.75</v>
      </c>
      <c r="J28" s="31"/>
      <c r="K28" s="25">
        <v>8</v>
      </c>
      <c r="L28" s="25">
        <v>5</v>
      </c>
      <c r="M28" s="25">
        <v>3</v>
      </c>
      <c r="N28" s="35">
        <f>PRODUCT(L28/K28)</f>
        <v>0.625</v>
      </c>
      <c r="O28" s="25"/>
      <c r="P28" s="25"/>
      <c r="Q28" s="25"/>
      <c r="R28" s="25"/>
      <c r="S28" s="35"/>
      <c r="T28" s="27">
        <v>1</v>
      </c>
      <c r="U28" s="25"/>
      <c r="V28" s="26"/>
      <c r="W28" s="26"/>
      <c r="X28" s="27"/>
      <c r="Y28" s="25">
        <v>1</v>
      </c>
      <c r="Z28" s="217"/>
      <c r="AA28" s="65" t="s">
        <v>196</v>
      </c>
      <c r="AB28" s="65" t="s">
        <v>197</v>
      </c>
      <c r="AC28" s="65"/>
      <c r="AD28" s="10"/>
      <c r="AE28" s="201"/>
      <c r="AF28" s="202"/>
      <c r="AG28" s="139"/>
      <c r="AH28" s="139"/>
      <c r="AI28" s="139"/>
      <c r="AJ28" s="139"/>
      <c r="AK28" s="139"/>
      <c r="AL28" s="139"/>
    </row>
    <row r="29" spans="1:38" s="142" customFormat="1" ht="15" customHeight="1" x14ac:dyDescent="0.25">
      <c r="A29" s="134"/>
      <c r="B29" s="207">
        <v>1996</v>
      </c>
      <c r="C29" s="208" t="s">
        <v>35</v>
      </c>
      <c r="D29" s="207" t="s">
        <v>38</v>
      </c>
      <c r="E29" s="208" t="s">
        <v>198</v>
      </c>
      <c r="F29" s="207"/>
      <c r="G29" s="209"/>
      <c r="H29" s="67"/>
      <c r="I29" s="210"/>
      <c r="J29" s="31"/>
      <c r="K29" s="25"/>
      <c r="L29" s="25"/>
      <c r="M29" s="25"/>
      <c r="N29" s="35"/>
      <c r="O29" s="25"/>
      <c r="P29" s="25"/>
      <c r="Q29" s="25"/>
      <c r="R29" s="25"/>
      <c r="S29" s="35"/>
      <c r="T29" s="27"/>
      <c r="U29" s="25"/>
      <c r="V29" s="26"/>
      <c r="W29" s="26"/>
      <c r="X29" s="27"/>
      <c r="Y29" s="25"/>
      <c r="Z29" s="217"/>
      <c r="AA29" s="65"/>
      <c r="AB29" s="65"/>
      <c r="AC29" s="65"/>
      <c r="AD29" s="10"/>
      <c r="AE29" s="201"/>
      <c r="AF29" s="202"/>
      <c r="AG29" s="139"/>
      <c r="AH29" s="139"/>
      <c r="AI29" s="139"/>
      <c r="AJ29" s="139"/>
      <c r="AK29" s="139"/>
      <c r="AL29" s="139"/>
    </row>
    <row r="30" spans="1:38" s="142" customFormat="1" ht="15" customHeight="1" x14ac:dyDescent="0.25">
      <c r="A30" s="134"/>
      <c r="B30" s="207">
        <v>1997</v>
      </c>
      <c r="C30" s="208" t="s">
        <v>35</v>
      </c>
      <c r="D30" s="207" t="s">
        <v>37</v>
      </c>
      <c r="E30" s="208" t="s">
        <v>199</v>
      </c>
      <c r="F30" s="207"/>
      <c r="G30" s="209"/>
      <c r="H30" s="67"/>
      <c r="I30" s="210"/>
      <c r="J30" s="31"/>
      <c r="K30" s="25"/>
      <c r="L30" s="25"/>
      <c r="M30" s="25"/>
      <c r="N30" s="35"/>
      <c r="O30" s="25">
        <v>3</v>
      </c>
      <c r="P30" s="25">
        <v>3</v>
      </c>
      <c r="Q30" s="25"/>
      <c r="R30" s="25">
        <v>0</v>
      </c>
      <c r="S30" s="35">
        <f>PRODUCT(P30/O30)</f>
        <v>1</v>
      </c>
      <c r="T30" s="27"/>
      <c r="U30" s="25"/>
      <c r="V30" s="26"/>
      <c r="W30" s="26"/>
      <c r="X30" s="27"/>
      <c r="Y30" s="25"/>
      <c r="Z30" s="217"/>
      <c r="AA30" s="65"/>
      <c r="AB30" s="65"/>
      <c r="AC30" s="65"/>
      <c r="AD30" s="10"/>
      <c r="AE30" s="201"/>
      <c r="AF30" s="202"/>
      <c r="AG30" s="139"/>
      <c r="AH30" s="139"/>
      <c r="AI30" s="139"/>
      <c r="AJ30" s="139"/>
      <c r="AK30" s="139"/>
      <c r="AL30" s="139"/>
    </row>
    <row r="31" spans="1:38" s="142" customFormat="1" ht="15" customHeight="1" x14ac:dyDescent="0.25">
      <c r="A31" s="134"/>
      <c r="B31" s="25">
        <v>1998</v>
      </c>
      <c r="C31" s="65" t="s">
        <v>35</v>
      </c>
      <c r="D31" s="25" t="s">
        <v>40</v>
      </c>
      <c r="E31" s="25">
        <v>22</v>
      </c>
      <c r="F31" s="25">
        <v>2</v>
      </c>
      <c r="G31" s="25">
        <v>0</v>
      </c>
      <c r="H31" s="25">
        <v>20</v>
      </c>
      <c r="I31" s="35">
        <f>PRODUCT(F31/E31)</f>
        <v>9.0909090909090912E-2</v>
      </c>
      <c r="J31" s="31"/>
      <c r="K31" s="25"/>
      <c r="L31" s="25"/>
      <c r="M31" s="25"/>
      <c r="N31" s="35"/>
      <c r="O31" s="25"/>
      <c r="P31" s="25"/>
      <c r="Q31" s="25"/>
      <c r="R31" s="25"/>
      <c r="S31" s="35"/>
      <c r="T31" s="27"/>
      <c r="U31" s="25"/>
      <c r="V31" s="26"/>
      <c r="W31" s="26"/>
      <c r="X31" s="27"/>
      <c r="Y31" s="25"/>
      <c r="Z31" s="137"/>
      <c r="AA31" s="65"/>
      <c r="AB31" s="65"/>
      <c r="AC31" s="65"/>
      <c r="AD31" s="10"/>
      <c r="AE31" s="201"/>
      <c r="AF31" s="202"/>
      <c r="AG31" s="139"/>
      <c r="AH31" s="139"/>
      <c r="AI31" s="139"/>
      <c r="AJ31" s="139"/>
      <c r="AK31" s="139"/>
      <c r="AL31" s="139"/>
    </row>
    <row r="32" spans="1:38" s="142" customFormat="1" ht="15" customHeight="1" x14ac:dyDescent="0.25">
      <c r="A32" s="134"/>
      <c r="B32" s="25">
        <v>2001</v>
      </c>
      <c r="C32" s="65" t="s">
        <v>189</v>
      </c>
      <c r="D32" s="25" t="s">
        <v>178</v>
      </c>
      <c r="E32" s="25">
        <v>24</v>
      </c>
      <c r="F32" s="25">
        <v>5</v>
      </c>
      <c r="G32" s="25">
        <v>0</v>
      </c>
      <c r="H32" s="25">
        <v>19</v>
      </c>
      <c r="I32" s="35">
        <f>PRODUCT(F32/E32)</f>
        <v>0.20833333333333334</v>
      </c>
      <c r="J32" s="31"/>
      <c r="K32" s="25"/>
      <c r="L32" s="25"/>
      <c r="M32" s="25"/>
      <c r="N32" s="35"/>
      <c r="O32" s="25">
        <v>7</v>
      </c>
      <c r="P32" s="25">
        <v>5</v>
      </c>
      <c r="Q32" s="25"/>
      <c r="R32" s="25">
        <v>2</v>
      </c>
      <c r="S32" s="35">
        <f>PRODUCT(P32/O32)</f>
        <v>0.7142857142857143</v>
      </c>
      <c r="T32" s="27"/>
      <c r="U32" s="25"/>
      <c r="V32" s="26"/>
      <c r="W32" s="26"/>
      <c r="X32" s="27"/>
      <c r="Y32" s="25"/>
      <c r="Z32" s="217"/>
      <c r="AA32" s="65"/>
      <c r="AB32" s="65"/>
      <c r="AC32" s="65"/>
      <c r="AD32" s="10"/>
      <c r="AE32" s="201"/>
      <c r="AF32" s="202"/>
      <c r="AG32" s="139"/>
      <c r="AH32" s="139"/>
      <c r="AI32" s="139"/>
      <c r="AJ32" s="134"/>
      <c r="AK32" s="134"/>
      <c r="AL32" s="134"/>
    </row>
    <row r="33" spans="1:38" s="142" customFormat="1" ht="15" customHeight="1" x14ac:dyDescent="0.25">
      <c r="A33" s="134"/>
      <c r="B33" s="25">
        <v>2002</v>
      </c>
      <c r="C33" s="65" t="s">
        <v>189</v>
      </c>
      <c r="D33" s="25" t="s">
        <v>40</v>
      </c>
      <c r="E33" s="25">
        <v>24</v>
      </c>
      <c r="F33" s="25">
        <v>2</v>
      </c>
      <c r="G33" s="25">
        <v>0</v>
      </c>
      <c r="H33" s="25">
        <v>22</v>
      </c>
      <c r="I33" s="35">
        <f>PRODUCT(F33/E33)</f>
        <v>8.3333333333333329E-2</v>
      </c>
      <c r="J33" s="31"/>
      <c r="K33" s="25"/>
      <c r="L33" s="25"/>
      <c r="M33" s="25"/>
      <c r="N33" s="35"/>
      <c r="O33" s="25">
        <v>7</v>
      </c>
      <c r="P33" s="25">
        <v>2</v>
      </c>
      <c r="Q33" s="25"/>
      <c r="R33" s="25">
        <v>5</v>
      </c>
      <c r="S33" s="35">
        <f>PRODUCT(P33/O33)</f>
        <v>0.2857142857142857</v>
      </c>
      <c r="T33" s="27"/>
      <c r="U33" s="25"/>
      <c r="V33" s="26"/>
      <c r="W33" s="26"/>
      <c r="X33" s="27"/>
      <c r="Y33" s="25"/>
      <c r="Z33" s="217"/>
      <c r="AA33" s="65"/>
      <c r="AB33" s="65"/>
      <c r="AC33" s="65"/>
      <c r="AD33" s="10"/>
      <c r="AE33" s="201"/>
      <c r="AF33" s="202"/>
      <c r="AG33" s="139"/>
      <c r="AH33" s="139"/>
      <c r="AI33" s="139"/>
      <c r="AJ33" s="134"/>
      <c r="AK33" s="134"/>
      <c r="AL33" s="134"/>
    </row>
    <row r="34" spans="1:38" s="142" customFormat="1" ht="15" customHeight="1" x14ac:dyDescent="0.25">
      <c r="A34" s="134"/>
      <c r="B34" s="207">
        <v>2003</v>
      </c>
      <c r="C34" s="208" t="s">
        <v>189</v>
      </c>
      <c r="D34" s="207" t="s">
        <v>38</v>
      </c>
      <c r="E34" s="208" t="s">
        <v>200</v>
      </c>
      <c r="F34" s="207"/>
      <c r="G34" s="209"/>
      <c r="H34" s="67"/>
      <c r="I34" s="210"/>
      <c r="J34" s="31"/>
      <c r="K34" s="25"/>
      <c r="L34" s="25"/>
      <c r="M34" s="25"/>
      <c r="N34" s="35"/>
      <c r="O34" s="25">
        <v>6</v>
      </c>
      <c r="P34" s="25">
        <v>4</v>
      </c>
      <c r="Q34" s="25"/>
      <c r="R34" s="25">
        <v>2</v>
      </c>
      <c r="S34" s="35">
        <f>PRODUCT(P34/O34)</f>
        <v>0.66666666666666663</v>
      </c>
      <c r="T34" s="27"/>
      <c r="U34" s="25"/>
      <c r="V34" s="26"/>
      <c r="W34" s="26"/>
      <c r="X34" s="27"/>
      <c r="Y34" s="25"/>
      <c r="Z34" s="137"/>
      <c r="AA34" s="65"/>
      <c r="AB34" s="65"/>
      <c r="AC34" s="65"/>
      <c r="AD34" s="10"/>
      <c r="AE34" s="201"/>
      <c r="AF34" s="202"/>
      <c r="AG34" s="139"/>
      <c r="AH34" s="139"/>
      <c r="AI34" s="139"/>
      <c r="AJ34" s="134"/>
      <c r="AK34" s="134"/>
      <c r="AL34" s="134"/>
    </row>
    <row r="35" spans="1:38" s="142" customFormat="1" ht="15" customHeight="1" x14ac:dyDescent="0.25">
      <c r="A35" s="134"/>
      <c r="B35" s="25">
        <v>2004</v>
      </c>
      <c r="C35" s="65" t="s">
        <v>189</v>
      </c>
      <c r="D35" s="25" t="s">
        <v>68</v>
      </c>
      <c r="E35" s="25">
        <v>20</v>
      </c>
      <c r="F35" s="25">
        <v>3</v>
      </c>
      <c r="G35" s="25">
        <v>0</v>
      </c>
      <c r="H35" s="25">
        <v>17</v>
      </c>
      <c r="I35" s="35">
        <f>PRODUCT(F35/E35)</f>
        <v>0.15</v>
      </c>
      <c r="J35" s="31"/>
      <c r="K35" s="25"/>
      <c r="L35" s="25"/>
      <c r="M35" s="25"/>
      <c r="N35" s="35"/>
      <c r="O35" s="25"/>
      <c r="P35" s="25"/>
      <c r="Q35" s="25"/>
      <c r="R35" s="25"/>
      <c r="S35" s="35"/>
      <c r="T35" s="27"/>
      <c r="U35" s="25"/>
      <c r="V35" s="26"/>
      <c r="W35" s="26"/>
      <c r="X35" s="27"/>
      <c r="Y35" s="25"/>
      <c r="Z35" s="217"/>
      <c r="AA35" s="65"/>
      <c r="AB35" s="65"/>
      <c r="AC35" s="65"/>
      <c r="AD35" s="10"/>
      <c r="AE35" s="201"/>
      <c r="AF35" s="202"/>
      <c r="AG35" s="139"/>
      <c r="AH35" s="139"/>
      <c r="AI35" s="139"/>
      <c r="AJ35" s="134"/>
      <c r="AK35" s="134"/>
      <c r="AL35" s="134"/>
    </row>
    <row r="36" spans="1:38" s="142" customFormat="1" ht="15" customHeight="1" x14ac:dyDescent="0.25">
      <c r="A36" s="134"/>
      <c r="B36" s="22" t="s">
        <v>7</v>
      </c>
      <c r="C36" s="20"/>
      <c r="D36" s="143"/>
      <c r="E36" s="141">
        <f>SUM(E24:E35)</f>
        <v>162</v>
      </c>
      <c r="F36" s="141">
        <f>SUM(F24:F35)</f>
        <v>68</v>
      </c>
      <c r="G36" s="141">
        <f>SUM(G24:G35)</f>
        <v>4</v>
      </c>
      <c r="H36" s="141">
        <f>SUM(H24:H35)</f>
        <v>90</v>
      </c>
      <c r="I36" s="144">
        <f>PRODUCT(F36/E36)</f>
        <v>0.41975308641975306</v>
      </c>
      <c r="J36" s="31"/>
      <c r="K36" s="141">
        <f>SUM(K24:K35)</f>
        <v>22</v>
      </c>
      <c r="L36" s="141">
        <f>SUM(L24:L35)</f>
        <v>13</v>
      </c>
      <c r="M36" s="141">
        <f>SUM(M24:M35)</f>
        <v>9</v>
      </c>
      <c r="N36" s="144">
        <f>PRODUCT(L36/K36)</f>
        <v>0.59090909090909094</v>
      </c>
      <c r="O36" s="141">
        <f>SUM(O24:O35)</f>
        <v>23</v>
      </c>
      <c r="P36" s="141">
        <f>SUM(P24:P35)</f>
        <v>14</v>
      </c>
      <c r="Q36" s="141">
        <f>SUM(Q24:Q35)</f>
        <v>0</v>
      </c>
      <c r="R36" s="141">
        <f>SUM(R24:R35)</f>
        <v>9</v>
      </c>
      <c r="S36" s="144">
        <f>PRODUCT(P36/O36)</f>
        <v>0.60869565217391308</v>
      </c>
      <c r="T36" s="211">
        <v>1</v>
      </c>
      <c r="U36" s="211">
        <f t="shared" ref="U36" si="1">SUM(U30:U35)</f>
        <v>0</v>
      </c>
      <c r="V36" s="211">
        <v>0</v>
      </c>
      <c r="W36" s="141">
        <f>SUM(W24:W35)</f>
        <v>0</v>
      </c>
      <c r="X36" s="141">
        <f>SUM(X24:X35)</f>
        <v>1</v>
      </c>
      <c r="Y36" s="141">
        <f>SUM(Y24:Y35)</f>
        <v>1</v>
      </c>
      <c r="Z36" s="212"/>
      <c r="AA36" s="91" t="s">
        <v>185</v>
      </c>
      <c r="AB36" s="91" t="s">
        <v>201</v>
      </c>
      <c r="AC36" s="91" t="s">
        <v>202</v>
      </c>
      <c r="AD36" s="213" t="s">
        <v>202</v>
      </c>
      <c r="AE36" s="201"/>
      <c r="AF36" s="202"/>
      <c r="AG36" s="139"/>
      <c r="AH36" s="139"/>
      <c r="AI36" s="139"/>
      <c r="AJ36" s="134"/>
      <c r="AK36" s="134"/>
      <c r="AL36" s="134"/>
    </row>
    <row r="37" spans="1:38" s="140" customFormat="1" ht="15" customHeight="1" x14ac:dyDescent="0.25">
      <c r="A37" s="134"/>
      <c r="B37" s="145"/>
      <c r="C37" s="146"/>
      <c r="D37" s="147"/>
      <c r="E37" s="147"/>
      <c r="F37" s="147"/>
      <c r="G37" s="147"/>
      <c r="H37" s="147"/>
      <c r="I37" s="147"/>
      <c r="J37" s="148"/>
      <c r="K37" s="147"/>
      <c r="L37" s="147"/>
      <c r="M37" s="147"/>
      <c r="N37" s="147"/>
      <c r="O37" s="147"/>
      <c r="P37" s="147"/>
      <c r="Q37" s="147"/>
      <c r="R37" s="147"/>
      <c r="S37" s="147"/>
      <c r="T37" s="218"/>
      <c r="U37" s="214"/>
      <c r="V37" s="214"/>
      <c r="W37" s="215"/>
      <c r="X37" s="215"/>
      <c r="Y37" s="215"/>
      <c r="Z37" s="215"/>
      <c r="AA37" s="215"/>
      <c r="AB37" s="202"/>
      <c r="AC37" s="202"/>
      <c r="AD37" s="202"/>
      <c r="AE37" s="202"/>
      <c r="AF37" s="202"/>
      <c r="AG37" s="139"/>
      <c r="AH37" s="139"/>
      <c r="AI37" s="139"/>
      <c r="AJ37" s="134"/>
      <c r="AK37" s="134"/>
      <c r="AL37" s="134"/>
    </row>
    <row r="38" spans="1:38" s="142" customFormat="1" ht="15" customHeight="1" x14ac:dyDescent="0.25">
      <c r="A38" s="134"/>
      <c r="B38" s="73" t="s">
        <v>24</v>
      </c>
      <c r="C38" s="149"/>
      <c r="D38" s="150"/>
      <c r="E38" s="76" t="s">
        <v>55</v>
      </c>
      <c r="F38" s="76" t="s">
        <v>50</v>
      </c>
      <c r="G38" s="77" t="s">
        <v>51</v>
      </c>
      <c r="H38" s="77" t="s">
        <v>31</v>
      </c>
      <c r="I38" s="76" t="s">
        <v>73</v>
      </c>
      <c r="J38" s="24"/>
      <c r="K38" s="151" t="s">
        <v>161</v>
      </c>
      <c r="L38" s="143"/>
      <c r="M38" s="143"/>
      <c r="N38" s="18" t="s">
        <v>75</v>
      </c>
      <c r="O38" s="18" t="s">
        <v>55</v>
      </c>
      <c r="P38" s="18" t="s">
        <v>50</v>
      </c>
      <c r="Q38" s="18" t="s">
        <v>51</v>
      </c>
      <c r="R38" s="18" t="s">
        <v>31</v>
      </c>
      <c r="S38" s="18" t="s">
        <v>73</v>
      </c>
      <c r="T38" s="103"/>
      <c r="U38" s="103"/>
      <c r="V38" s="103"/>
      <c r="W38" s="202"/>
      <c r="X38" s="202"/>
      <c r="Y38" s="202"/>
      <c r="Z38" s="219"/>
      <c r="AA38" s="162" t="s">
        <v>79</v>
      </c>
      <c r="AB38" s="134" t="s">
        <v>43</v>
      </c>
      <c r="AC38" s="162"/>
      <c r="AD38" s="202"/>
      <c r="AE38" s="202"/>
      <c r="AF38" s="202"/>
      <c r="AG38" s="139"/>
      <c r="AH38" s="139"/>
      <c r="AI38" s="139"/>
      <c r="AJ38" s="134"/>
      <c r="AK38" s="134"/>
      <c r="AL38" s="134"/>
    </row>
    <row r="39" spans="1:38" s="142" customFormat="1" ht="15" customHeight="1" x14ac:dyDescent="0.2">
      <c r="A39" s="134"/>
      <c r="B39" s="153" t="s">
        <v>12</v>
      </c>
      <c r="C39" s="71"/>
      <c r="D39" s="154"/>
      <c r="E39" s="25">
        <v>156</v>
      </c>
      <c r="F39" s="25">
        <v>73</v>
      </c>
      <c r="G39" s="25">
        <v>6</v>
      </c>
      <c r="H39" s="25">
        <v>77</v>
      </c>
      <c r="I39" s="35">
        <v>0.46794871794871795</v>
      </c>
      <c r="J39" s="24"/>
      <c r="K39" s="153" t="s">
        <v>76</v>
      </c>
      <c r="L39" s="71"/>
      <c r="M39" s="71"/>
      <c r="N39" s="155" t="s">
        <v>185</v>
      </c>
      <c r="O39" s="25">
        <v>7</v>
      </c>
      <c r="P39" s="25">
        <v>6</v>
      </c>
      <c r="Q39" s="25">
        <v>0</v>
      </c>
      <c r="R39" s="25">
        <v>1</v>
      </c>
      <c r="S39" s="35">
        <v>0.55555555555555558</v>
      </c>
      <c r="T39" s="103"/>
      <c r="U39" s="103"/>
      <c r="V39" s="103"/>
      <c r="W39" s="202"/>
      <c r="X39" s="202"/>
      <c r="Y39" s="202"/>
      <c r="Z39" s="139"/>
      <c r="AA39" s="139"/>
      <c r="AB39" s="134" t="s">
        <v>203</v>
      </c>
      <c r="AC39" s="139"/>
      <c r="AD39" s="139"/>
      <c r="AE39" s="139"/>
      <c r="AF39" s="139"/>
      <c r="AG39" s="139"/>
      <c r="AH39" s="139"/>
      <c r="AI39" s="139"/>
      <c r="AJ39" s="134"/>
      <c r="AK39" s="134"/>
      <c r="AL39" s="134"/>
    </row>
    <row r="40" spans="1:38" s="142" customFormat="1" ht="15" customHeight="1" x14ac:dyDescent="0.2">
      <c r="A40" s="134"/>
      <c r="B40" s="156" t="s">
        <v>14</v>
      </c>
      <c r="C40" s="157"/>
      <c r="D40" s="158"/>
      <c r="E40" s="25">
        <v>28</v>
      </c>
      <c r="F40" s="25">
        <v>12</v>
      </c>
      <c r="G40" s="25">
        <v>0</v>
      </c>
      <c r="H40" s="25">
        <v>16</v>
      </c>
      <c r="I40" s="35">
        <v>0.42857142857142855</v>
      </c>
      <c r="J40" s="24"/>
      <c r="K40" s="159" t="s">
        <v>77</v>
      </c>
      <c r="L40" s="160"/>
      <c r="M40" s="160"/>
      <c r="N40" s="155" t="s">
        <v>201</v>
      </c>
      <c r="O40" s="25">
        <v>5</v>
      </c>
      <c r="P40" s="25">
        <v>3</v>
      </c>
      <c r="Q40" s="25">
        <v>0</v>
      </c>
      <c r="R40" s="25">
        <v>2</v>
      </c>
      <c r="S40" s="35">
        <v>0.2857142857142857</v>
      </c>
      <c r="T40" s="103"/>
      <c r="U40" s="103"/>
      <c r="V40" s="103"/>
      <c r="W40" s="202"/>
      <c r="X40" s="202"/>
      <c r="Y40" s="202"/>
      <c r="Z40" s="139"/>
      <c r="AA40" s="139"/>
      <c r="AB40" s="134"/>
      <c r="AC40" s="139"/>
      <c r="AD40" s="139"/>
      <c r="AE40" s="139"/>
      <c r="AF40" s="139"/>
      <c r="AG40" s="139"/>
      <c r="AH40" s="139"/>
      <c r="AI40" s="139"/>
      <c r="AJ40" s="134"/>
      <c r="AK40" s="134"/>
      <c r="AL40" s="134"/>
    </row>
    <row r="41" spans="1:38" s="142" customFormat="1" ht="15" customHeight="1" x14ac:dyDescent="0.2">
      <c r="A41" s="134"/>
      <c r="B41" s="156"/>
      <c r="C41" s="157"/>
      <c r="D41" s="158"/>
      <c r="E41" s="25"/>
      <c r="F41" s="25"/>
      <c r="G41" s="25"/>
      <c r="H41" s="25"/>
      <c r="I41" s="35"/>
      <c r="J41" s="24"/>
      <c r="K41" s="153" t="s">
        <v>188</v>
      </c>
      <c r="L41" s="71"/>
      <c r="M41" s="66"/>
      <c r="N41" s="155" t="s">
        <v>202</v>
      </c>
      <c r="O41" s="25">
        <v>2</v>
      </c>
      <c r="P41" s="25">
        <v>1</v>
      </c>
      <c r="Q41" s="25">
        <v>0</v>
      </c>
      <c r="R41" s="25">
        <v>1</v>
      </c>
      <c r="S41" s="35">
        <v>0.5</v>
      </c>
      <c r="T41" s="103"/>
      <c r="U41" s="103"/>
      <c r="V41" s="103"/>
      <c r="W41" s="202"/>
      <c r="X41" s="202"/>
      <c r="Y41" s="202"/>
      <c r="Z41" s="139"/>
      <c r="AA41" s="139"/>
      <c r="AB41" s="134"/>
      <c r="AC41" s="139"/>
      <c r="AD41" s="139"/>
      <c r="AE41" s="139"/>
      <c r="AF41" s="139"/>
      <c r="AG41" s="139"/>
      <c r="AH41" s="139"/>
      <c r="AI41" s="139"/>
      <c r="AJ41" s="134"/>
      <c r="AK41" s="134"/>
      <c r="AL41" s="134"/>
    </row>
    <row r="42" spans="1:38" s="142" customFormat="1" ht="15" customHeight="1" x14ac:dyDescent="0.2">
      <c r="A42" s="134"/>
      <c r="B42" s="153" t="s">
        <v>15</v>
      </c>
      <c r="C42" s="71"/>
      <c r="D42" s="154"/>
      <c r="E42" s="25">
        <v>6</v>
      </c>
      <c r="F42" s="25">
        <v>3</v>
      </c>
      <c r="G42" s="25">
        <v>0</v>
      </c>
      <c r="H42" s="25">
        <v>2</v>
      </c>
      <c r="I42" s="35">
        <v>0.5</v>
      </c>
      <c r="J42" s="24"/>
      <c r="K42" s="153" t="s">
        <v>78</v>
      </c>
      <c r="L42" s="71"/>
      <c r="M42" s="11"/>
      <c r="N42" s="155" t="s">
        <v>202</v>
      </c>
      <c r="O42" s="25">
        <v>2</v>
      </c>
      <c r="P42" s="25">
        <v>0</v>
      </c>
      <c r="Q42" s="25">
        <v>0</v>
      </c>
      <c r="R42" s="25">
        <v>2</v>
      </c>
      <c r="S42" s="35">
        <v>0</v>
      </c>
      <c r="T42" s="103"/>
      <c r="U42" s="103"/>
      <c r="V42" s="103"/>
      <c r="W42" s="202"/>
      <c r="X42" s="202"/>
      <c r="Y42" s="202"/>
      <c r="Z42" s="139"/>
      <c r="AA42" s="139"/>
      <c r="AB42" s="134"/>
      <c r="AC42" s="139"/>
      <c r="AD42" s="139"/>
      <c r="AE42" s="139"/>
      <c r="AF42" s="139"/>
      <c r="AG42" s="139"/>
      <c r="AH42" s="139"/>
      <c r="AI42" s="139"/>
      <c r="AJ42" s="134"/>
      <c r="AK42" s="134"/>
      <c r="AL42" s="134"/>
    </row>
    <row r="43" spans="1:38" s="142" customFormat="1" ht="15" customHeight="1" x14ac:dyDescent="0.2">
      <c r="A43" s="134"/>
      <c r="B43" s="152" t="s">
        <v>25</v>
      </c>
      <c r="C43" s="20"/>
      <c r="D43" s="161"/>
      <c r="E43" s="18">
        <v>190</v>
      </c>
      <c r="F43" s="18">
        <v>88</v>
      </c>
      <c r="G43" s="18">
        <v>6</v>
      </c>
      <c r="H43" s="18">
        <v>95</v>
      </c>
      <c r="I43" s="36">
        <v>0.4631578947368421</v>
      </c>
      <c r="J43" s="24"/>
      <c r="K43" s="152" t="s">
        <v>25</v>
      </c>
      <c r="L43" s="161"/>
      <c r="M43" s="161"/>
      <c r="N43" s="18"/>
      <c r="O43" s="18">
        <f>SUM(O39:O42)</f>
        <v>16</v>
      </c>
      <c r="P43" s="18">
        <f t="shared" ref="P43:R43" si="2">SUM(P39:P42)</f>
        <v>10</v>
      </c>
      <c r="Q43" s="18">
        <f t="shared" si="2"/>
        <v>0</v>
      </c>
      <c r="R43" s="18">
        <f t="shared" si="2"/>
        <v>6</v>
      </c>
      <c r="S43" s="36">
        <v>0.4631578947368421</v>
      </c>
      <c r="T43" s="103"/>
      <c r="U43" s="103"/>
      <c r="V43" s="103"/>
      <c r="W43" s="202"/>
      <c r="X43" s="202"/>
      <c r="Y43" s="202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4"/>
      <c r="AK43" s="134"/>
      <c r="AL43" s="134"/>
    </row>
    <row r="44" spans="1:38" s="142" customFormat="1" ht="15" customHeight="1" x14ac:dyDescent="0.2">
      <c r="A44" s="162"/>
      <c r="B44" s="134"/>
      <c r="C44" s="59"/>
      <c r="D44" s="162"/>
      <c r="E44" s="134"/>
      <c r="F44" s="24"/>
      <c r="G44" s="24"/>
      <c r="H44" s="24"/>
      <c r="I44" s="24"/>
      <c r="J44" s="163"/>
      <c r="K44" s="134"/>
      <c r="L44" s="24"/>
      <c r="M44" s="24"/>
      <c r="N44" s="24"/>
      <c r="O44" s="134"/>
      <c r="P44" s="24"/>
      <c r="Q44" s="24"/>
      <c r="R44" s="24"/>
      <c r="S44" s="24"/>
      <c r="T44" s="103"/>
      <c r="U44" s="103"/>
      <c r="V44" s="103"/>
      <c r="W44" s="134"/>
      <c r="X44" s="134"/>
      <c r="Y44" s="134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4"/>
      <c r="AK44" s="134"/>
      <c r="AL44" s="134"/>
    </row>
    <row r="45" spans="1:38" s="142" customFormat="1" ht="15" customHeight="1" x14ac:dyDescent="0.2">
      <c r="A45" s="162"/>
      <c r="B45" s="134"/>
      <c r="C45" s="59"/>
      <c r="D45" s="162"/>
      <c r="E45" s="134"/>
      <c r="F45" s="24"/>
      <c r="G45" s="24"/>
      <c r="H45" s="24"/>
      <c r="I45" s="24"/>
      <c r="J45" s="163"/>
      <c r="K45" s="134"/>
      <c r="L45" s="24"/>
      <c r="M45" s="24"/>
      <c r="N45" s="24"/>
      <c r="O45" s="134"/>
      <c r="P45" s="24"/>
      <c r="Q45" s="24"/>
      <c r="R45" s="24"/>
      <c r="S45" s="24"/>
      <c r="T45" s="103"/>
      <c r="U45" s="103"/>
      <c r="V45" s="103"/>
      <c r="W45" s="134"/>
      <c r="X45" s="134"/>
      <c r="Y45" s="134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4"/>
      <c r="AK45" s="134"/>
      <c r="AL45" s="134"/>
    </row>
    <row r="46" spans="1:38" s="142" customFormat="1" ht="15" customHeight="1" x14ac:dyDescent="0.2">
      <c r="A46" s="162"/>
      <c r="B46" s="134"/>
      <c r="C46" s="59"/>
      <c r="D46" s="162"/>
      <c r="E46" s="134"/>
      <c r="F46" s="24"/>
      <c r="G46" s="24"/>
      <c r="H46" s="24"/>
      <c r="I46" s="24"/>
      <c r="J46" s="163"/>
      <c r="K46" s="134"/>
      <c r="L46" s="24"/>
      <c r="M46" s="24"/>
      <c r="N46" s="24"/>
      <c r="O46" s="134"/>
      <c r="P46" s="24"/>
      <c r="Q46" s="24"/>
      <c r="R46" s="24"/>
      <c r="S46" s="24"/>
      <c r="T46" s="103"/>
      <c r="U46" s="103"/>
      <c r="V46" s="103"/>
      <c r="W46" s="134"/>
      <c r="X46" s="134"/>
      <c r="Y46" s="134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4"/>
      <c r="AK46" s="134"/>
      <c r="AL46" s="134"/>
    </row>
    <row r="47" spans="1:38" s="142" customFormat="1" ht="15" customHeight="1" x14ac:dyDescent="0.2">
      <c r="A47" s="162"/>
      <c r="B47" s="134"/>
      <c r="C47" s="59"/>
      <c r="D47" s="162"/>
      <c r="E47" s="134"/>
      <c r="F47" s="24"/>
      <c r="G47" s="24"/>
      <c r="H47" s="24"/>
      <c r="I47" s="24"/>
      <c r="J47" s="163"/>
      <c r="K47" s="134"/>
      <c r="L47" s="24"/>
      <c r="M47" s="24"/>
      <c r="N47" s="24"/>
      <c r="O47" s="134"/>
      <c r="P47" s="24"/>
      <c r="Q47" s="24"/>
      <c r="R47" s="24"/>
      <c r="S47" s="24"/>
      <c r="T47" s="103"/>
      <c r="U47" s="103"/>
      <c r="V47" s="103"/>
      <c r="W47" s="134"/>
      <c r="X47" s="134"/>
      <c r="Y47" s="134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4"/>
      <c r="AK47" s="134"/>
      <c r="AL47" s="134"/>
    </row>
    <row r="48" spans="1:38" s="142" customFormat="1" ht="15" customHeight="1" x14ac:dyDescent="0.2">
      <c r="A48" s="162"/>
      <c r="B48" s="134"/>
      <c r="C48" s="59"/>
      <c r="D48" s="162"/>
      <c r="E48" s="134"/>
      <c r="F48" s="24"/>
      <c r="G48" s="24"/>
      <c r="H48" s="24"/>
      <c r="I48" s="24"/>
      <c r="J48" s="163"/>
      <c r="K48" s="134"/>
      <c r="L48" s="24"/>
      <c r="M48" s="24"/>
      <c r="N48" s="24"/>
      <c r="O48" s="134"/>
      <c r="P48" s="24"/>
      <c r="Q48" s="24"/>
      <c r="R48" s="24"/>
      <c r="S48" s="24"/>
      <c r="T48" s="103"/>
      <c r="U48" s="103"/>
      <c r="V48" s="103"/>
      <c r="W48" s="134"/>
      <c r="X48" s="134"/>
      <c r="Y48" s="134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4"/>
      <c r="AK48" s="134"/>
      <c r="AL48" s="134"/>
    </row>
    <row r="49" spans="1:38" s="142" customFormat="1" ht="15" customHeight="1" x14ac:dyDescent="0.2">
      <c r="A49" s="162"/>
      <c r="B49" s="134"/>
      <c r="C49" s="59"/>
      <c r="D49" s="162"/>
      <c r="E49" s="134"/>
      <c r="F49" s="24"/>
      <c r="G49" s="24"/>
      <c r="H49" s="24"/>
      <c r="I49" s="24"/>
      <c r="J49" s="163"/>
      <c r="K49" s="134"/>
      <c r="L49" s="24"/>
      <c r="M49" s="24"/>
      <c r="N49" s="24"/>
      <c r="O49" s="134"/>
      <c r="P49" s="24"/>
      <c r="Q49" s="24"/>
      <c r="R49" s="24"/>
      <c r="S49" s="24"/>
      <c r="T49" s="103"/>
      <c r="U49" s="103"/>
      <c r="V49" s="103"/>
      <c r="W49" s="134"/>
      <c r="X49" s="134"/>
      <c r="Y49" s="134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4"/>
      <c r="AK49" s="134"/>
      <c r="AL49" s="134"/>
    </row>
    <row r="50" spans="1:38" s="142" customFormat="1" ht="15" customHeight="1" x14ac:dyDescent="0.2">
      <c r="A50" s="162"/>
      <c r="B50" s="134"/>
      <c r="C50" s="59"/>
      <c r="D50" s="162"/>
      <c r="E50" s="134"/>
      <c r="F50" s="24"/>
      <c r="G50" s="24"/>
      <c r="H50" s="24"/>
      <c r="I50" s="24"/>
      <c r="J50" s="163"/>
      <c r="K50" s="134"/>
      <c r="L50" s="24"/>
      <c r="M50" s="24"/>
      <c r="N50" s="24"/>
      <c r="O50" s="134"/>
      <c r="P50" s="24"/>
      <c r="Q50" s="24"/>
      <c r="R50" s="24"/>
      <c r="S50" s="24"/>
      <c r="T50" s="103"/>
      <c r="U50" s="103"/>
      <c r="V50" s="103"/>
      <c r="W50" s="134"/>
      <c r="X50" s="134"/>
      <c r="Y50" s="134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4"/>
      <c r="AK50" s="134"/>
      <c r="AL50" s="134"/>
    </row>
    <row r="51" spans="1:38" s="142" customFormat="1" ht="15" customHeight="1" x14ac:dyDescent="0.2">
      <c r="A51" s="162"/>
      <c r="B51" s="134"/>
      <c r="C51" s="59"/>
      <c r="D51" s="162"/>
      <c r="E51" s="134"/>
      <c r="F51" s="24"/>
      <c r="G51" s="24"/>
      <c r="H51" s="24"/>
      <c r="I51" s="24"/>
      <c r="J51" s="163"/>
      <c r="K51" s="134"/>
      <c r="L51" s="24"/>
      <c r="M51" s="24"/>
      <c r="N51" s="24"/>
      <c r="O51" s="134"/>
      <c r="P51" s="24"/>
      <c r="Q51" s="24"/>
      <c r="R51" s="24"/>
      <c r="S51" s="24"/>
      <c r="T51" s="103"/>
      <c r="U51" s="103"/>
      <c r="V51" s="103"/>
      <c r="W51" s="134"/>
      <c r="X51" s="134"/>
      <c r="Y51" s="134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4"/>
      <c r="AK51" s="134"/>
      <c r="AL51" s="134"/>
    </row>
    <row r="52" spans="1:38" s="142" customFormat="1" ht="15" customHeight="1" x14ac:dyDescent="0.2">
      <c r="A52" s="162"/>
      <c r="B52" s="134"/>
      <c r="C52" s="59"/>
      <c r="D52" s="162"/>
      <c r="E52" s="134"/>
      <c r="F52" s="24"/>
      <c r="G52" s="24"/>
      <c r="H52" s="24"/>
      <c r="I52" s="24"/>
      <c r="J52" s="163"/>
      <c r="K52" s="134"/>
      <c r="L52" s="24"/>
      <c r="M52" s="24"/>
      <c r="N52" s="24"/>
      <c r="O52" s="134"/>
      <c r="P52" s="24"/>
      <c r="Q52" s="24"/>
      <c r="R52" s="24"/>
      <c r="S52" s="24"/>
      <c r="T52" s="103"/>
      <c r="U52" s="103"/>
      <c r="V52" s="103"/>
      <c r="W52" s="134"/>
      <c r="X52" s="134"/>
      <c r="Y52" s="134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4"/>
      <c r="AK52" s="134"/>
      <c r="AL52" s="134"/>
    </row>
    <row r="53" spans="1:38" s="142" customFormat="1" ht="15" customHeight="1" x14ac:dyDescent="0.2">
      <c r="A53" s="162"/>
      <c r="B53" s="134"/>
      <c r="C53" s="59"/>
      <c r="D53" s="162"/>
      <c r="E53" s="134"/>
      <c r="F53" s="24"/>
      <c r="G53" s="24"/>
      <c r="H53" s="24"/>
      <c r="I53" s="24"/>
      <c r="J53" s="163"/>
      <c r="K53" s="134"/>
      <c r="L53" s="24"/>
      <c r="M53" s="24"/>
      <c r="N53" s="24"/>
      <c r="O53" s="134"/>
      <c r="P53" s="24"/>
      <c r="Q53" s="24"/>
      <c r="R53" s="24"/>
      <c r="S53" s="24"/>
      <c r="T53" s="103"/>
      <c r="U53" s="103"/>
      <c r="V53" s="103"/>
      <c r="W53" s="134"/>
      <c r="X53" s="134"/>
      <c r="Y53" s="134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4"/>
      <c r="AK53" s="134"/>
      <c r="AL53" s="134"/>
    </row>
    <row r="54" spans="1:38" s="142" customFormat="1" ht="15" customHeight="1" x14ac:dyDescent="0.2">
      <c r="A54" s="162"/>
      <c r="B54" s="134"/>
      <c r="C54" s="59"/>
      <c r="D54" s="162"/>
      <c r="E54" s="134"/>
      <c r="F54" s="24"/>
      <c r="G54" s="24"/>
      <c r="H54" s="24"/>
      <c r="I54" s="24"/>
      <c r="J54" s="163"/>
      <c r="K54" s="134"/>
      <c r="L54" s="24"/>
      <c r="M54" s="24"/>
      <c r="N54" s="24"/>
      <c r="O54" s="134"/>
      <c r="P54" s="24"/>
      <c r="Q54" s="24"/>
      <c r="R54" s="24"/>
      <c r="S54" s="24"/>
      <c r="T54" s="103"/>
      <c r="U54" s="103"/>
      <c r="V54" s="103"/>
      <c r="W54" s="134"/>
      <c r="X54" s="134"/>
      <c r="Y54" s="134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4"/>
      <c r="AK54" s="134"/>
      <c r="AL54" s="134"/>
    </row>
    <row r="55" spans="1:38" s="142" customFormat="1" ht="15" customHeight="1" x14ac:dyDescent="0.25">
      <c r="A55" s="162"/>
      <c r="B55" s="134"/>
      <c r="C55" s="59"/>
      <c r="D55" s="162"/>
      <c r="E55" s="134"/>
      <c r="F55" s="24"/>
      <c r="G55" s="24"/>
      <c r="H55" s="24"/>
      <c r="I55" s="24"/>
      <c r="J55" s="163"/>
      <c r="K55" s="134"/>
      <c r="L55" s="24"/>
      <c r="M55" s="24"/>
      <c r="N55" s="24"/>
      <c r="O55" s="134"/>
      <c r="P55" s="24"/>
      <c r="Q55" s="24"/>
      <c r="R55" s="24"/>
      <c r="S55" s="24"/>
      <c r="T55" s="103"/>
      <c r="U55" s="103"/>
      <c r="V55" s="103"/>
      <c r="W55" s="134"/>
      <c r="X55" s="134"/>
      <c r="Y55" s="134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220"/>
      <c r="AK55" s="220"/>
      <c r="AL55" s="220"/>
    </row>
    <row r="56" spans="1:38" s="142" customFormat="1" ht="15" customHeight="1" x14ac:dyDescent="0.25">
      <c r="A56" s="162"/>
      <c r="B56" s="134"/>
      <c r="C56" s="59"/>
      <c r="D56" s="162"/>
      <c r="E56" s="134"/>
      <c r="F56" s="24"/>
      <c r="G56" s="24"/>
      <c r="H56" s="24"/>
      <c r="I56" s="24"/>
      <c r="J56" s="163"/>
      <c r="K56" s="134"/>
      <c r="L56" s="24"/>
      <c r="M56" s="24"/>
      <c r="N56" s="24"/>
      <c r="O56" s="134"/>
      <c r="P56" s="24"/>
      <c r="Q56" s="24"/>
      <c r="R56" s="24"/>
      <c r="S56" s="24"/>
      <c r="T56" s="103"/>
      <c r="U56" s="103"/>
      <c r="V56" s="103"/>
      <c r="W56" s="134"/>
      <c r="X56" s="134"/>
      <c r="Y56" s="134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220"/>
      <c r="AK56" s="220"/>
      <c r="AL56" s="220"/>
    </row>
    <row r="57" spans="1:38" s="142" customFormat="1" ht="15" customHeight="1" x14ac:dyDescent="0.25">
      <c r="A57" s="162"/>
      <c r="B57" s="134"/>
      <c r="C57" s="59"/>
      <c r="D57" s="162"/>
      <c r="E57" s="134"/>
      <c r="F57" s="24"/>
      <c r="G57" s="24"/>
      <c r="H57" s="24"/>
      <c r="I57" s="24"/>
      <c r="J57" s="163"/>
      <c r="K57" s="134"/>
      <c r="L57" s="24"/>
      <c r="M57" s="24"/>
      <c r="N57" s="24"/>
      <c r="O57" s="134"/>
      <c r="P57" s="24"/>
      <c r="Q57" s="24"/>
      <c r="R57" s="24"/>
      <c r="S57" s="24"/>
      <c r="T57" s="103"/>
      <c r="U57" s="103"/>
      <c r="V57" s="103"/>
      <c r="W57" s="134"/>
      <c r="X57" s="134"/>
      <c r="Y57" s="134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220"/>
      <c r="AK57" s="220"/>
      <c r="AL57" s="220"/>
    </row>
    <row r="58" spans="1:38" s="142" customFormat="1" ht="15" customHeight="1" x14ac:dyDescent="0.25">
      <c r="A58" s="162"/>
      <c r="B58" s="134"/>
      <c r="C58" s="59"/>
      <c r="D58" s="162"/>
      <c r="E58" s="134"/>
      <c r="F58" s="24"/>
      <c r="G58" s="24"/>
      <c r="H58" s="24"/>
      <c r="I58" s="24"/>
      <c r="J58" s="163"/>
      <c r="K58" s="134"/>
      <c r="L58" s="24"/>
      <c r="M58" s="24"/>
      <c r="N58" s="24"/>
      <c r="O58" s="134"/>
      <c r="P58" s="24"/>
      <c r="Q58" s="24"/>
      <c r="R58" s="24"/>
      <c r="S58" s="24"/>
      <c r="T58" s="103"/>
      <c r="U58" s="103"/>
      <c r="V58" s="103"/>
      <c r="W58" s="134"/>
      <c r="X58" s="134"/>
      <c r="Y58" s="134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220"/>
      <c r="AK58" s="220"/>
      <c r="AL58" s="220"/>
    </row>
    <row r="59" spans="1:38" s="142" customFormat="1" ht="15" customHeight="1" x14ac:dyDescent="0.25">
      <c r="A59" s="162"/>
      <c r="B59" s="134"/>
      <c r="C59" s="59"/>
      <c r="D59" s="162"/>
      <c r="E59" s="134"/>
      <c r="F59" s="24"/>
      <c r="G59" s="24"/>
      <c r="H59" s="24"/>
      <c r="I59" s="24"/>
      <c r="J59" s="163"/>
      <c r="K59" s="134"/>
      <c r="L59" s="24"/>
      <c r="M59" s="24"/>
      <c r="N59" s="24"/>
      <c r="O59" s="134"/>
      <c r="P59" s="24"/>
      <c r="Q59" s="24"/>
      <c r="R59" s="24"/>
      <c r="S59" s="24"/>
      <c r="T59" s="103"/>
      <c r="U59" s="103"/>
      <c r="V59" s="103"/>
      <c r="W59" s="134"/>
      <c r="X59" s="134"/>
      <c r="Y59" s="134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220"/>
      <c r="AK59" s="220"/>
      <c r="AL59" s="220"/>
    </row>
    <row r="60" spans="1:38" s="142" customFormat="1" ht="15" customHeight="1" x14ac:dyDescent="0.25">
      <c r="A60" s="162"/>
      <c r="B60" s="134"/>
      <c r="C60" s="59"/>
      <c r="D60" s="162"/>
      <c r="E60" s="134"/>
      <c r="F60" s="24"/>
      <c r="G60" s="24"/>
      <c r="H60" s="24"/>
      <c r="I60" s="24"/>
      <c r="J60" s="163"/>
      <c r="K60" s="134"/>
      <c r="L60" s="24"/>
      <c r="M60" s="24"/>
      <c r="N60" s="24"/>
      <c r="O60" s="134"/>
      <c r="P60" s="24"/>
      <c r="Q60" s="24"/>
      <c r="R60" s="24"/>
      <c r="S60" s="24"/>
      <c r="T60" s="103"/>
      <c r="U60" s="103"/>
      <c r="V60" s="103"/>
      <c r="W60" s="134"/>
      <c r="X60" s="134"/>
      <c r="Y60" s="134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220"/>
      <c r="AK60" s="220"/>
      <c r="AL60" s="220"/>
    </row>
    <row r="61" spans="1:38" s="142" customFormat="1" ht="15" customHeight="1" x14ac:dyDescent="0.25">
      <c r="A61" s="162"/>
      <c r="B61" s="134"/>
      <c r="C61" s="59"/>
      <c r="D61" s="162"/>
      <c r="E61" s="134"/>
      <c r="F61" s="24"/>
      <c r="G61" s="24"/>
      <c r="H61" s="24"/>
      <c r="I61" s="24"/>
      <c r="J61" s="163"/>
      <c r="K61" s="134"/>
      <c r="L61" s="24"/>
      <c r="M61" s="24"/>
      <c r="N61" s="24"/>
      <c r="O61" s="134"/>
      <c r="P61" s="24"/>
      <c r="Q61" s="24"/>
      <c r="R61" s="24"/>
      <c r="S61" s="24"/>
      <c r="T61" s="103"/>
      <c r="U61" s="103"/>
      <c r="V61" s="103"/>
      <c r="W61" s="134"/>
      <c r="X61" s="134"/>
      <c r="Y61" s="134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220"/>
      <c r="AK61" s="220"/>
      <c r="AL61" s="220"/>
    </row>
    <row r="62" spans="1:38" s="142" customFormat="1" ht="15" customHeight="1" x14ac:dyDescent="0.25">
      <c r="A62" s="162"/>
      <c r="B62" s="134"/>
      <c r="C62" s="59"/>
      <c r="D62" s="162"/>
      <c r="E62" s="134"/>
      <c r="F62" s="24"/>
      <c r="G62" s="24"/>
      <c r="H62" s="24"/>
      <c r="I62" s="24"/>
      <c r="J62" s="163"/>
      <c r="K62" s="134"/>
      <c r="L62" s="24"/>
      <c r="M62" s="24"/>
      <c r="N62" s="24"/>
      <c r="O62" s="134"/>
      <c r="P62" s="24"/>
      <c r="Q62" s="24"/>
      <c r="R62" s="24"/>
      <c r="S62" s="24"/>
      <c r="T62" s="103"/>
      <c r="U62" s="103"/>
      <c r="V62" s="103"/>
      <c r="W62" s="134"/>
      <c r="X62" s="134"/>
      <c r="Y62" s="134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220"/>
      <c r="AK62" s="220"/>
      <c r="AL62" s="220"/>
    </row>
    <row r="63" spans="1:38" s="142" customFormat="1" ht="15" customHeight="1" x14ac:dyDescent="0.25">
      <c r="A63" s="162"/>
      <c r="B63" s="134"/>
      <c r="C63" s="59"/>
      <c r="D63" s="162"/>
      <c r="E63" s="134"/>
      <c r="F63" s="24"/>
      <c r="G63" s="24"/>
      <c r="H63" s="24"/>
      <c r="I63" s="24"/>
      <c r="J63" s="163"/>
      <c r="K63" s="134"/>
      <c r="L63" s="24"/>
      <c r="M63" s="24"/>
      <c r="N63" s="24"/>
      <c r="O63" s="134"/>
      <c r="P63" s="24"/>
      <c r="Q63" s="24"/>
      <c r="R63" s="24"/>
      <c r="S63" s="24"/>
      <c r="T63" s="103"/>
      <c r="U63" s="103"/>
      <c r="V63" s="103"/>
      <c r="W63" s="134"/>
      <c r="X63" s="134"/>
      <c r="Y63" s="134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220"/>
      <c r="AK63" s="220"/>
      <c r="AL63" s="220"/>
    </row>
    <row r="64" spans="1:38" s="142" customFormat="1" ht="15" customHeight="1" x14ac:dyDescent="0.25">
      <c r="A64" s="162"/>
      <c r="B64" s="134"/>
      <c r="C64" s="59"/>
      <c r="D64" s="162"/>
      <c r="E64" s="134"/>
      <c r="F64" s="24"/>
      <c r="G64" s="24"/>
      <c r="H64" s="24"/>
      <c r="I64" s="24"/>
      <c r="J64" s="163"/>
      <c r="K64" s="134"/>
      <c r="L64" s="24"/>
      <c r="M64" s="24"/>
      <c r="N64" s="24"/>
      <c r="O64" s="134"/>
      <c r="P64" s="24"/>
      <c r="Q64" s="24"/>
      <c r="R64" s="24"/>
      <c r="S64" s="24"/>
      <c r="T64" s="103"/>
      <c r="U64" s="103"/>
      <c r="V64" s="103"/>
      <c r="W64" s="134"/>
      <c r="X64" s="134"/>
      <c r="Y64" s="134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220"/>
      <c r="AK64" s="220"/>
      <c r="AL64" s="220"/>
    </row>
    <row r="65" spans="1:38" s="142" customFormat="1" ht="15" customHeight="1" x14ac:dyDescent="0.25">
      <c r="A65" s="162"/>
      <c r="B65" s="134"/>
      <c r="C65" s="59"/>
      <c r="D65" s="162"/>
      <c r="E65" s="134"/>
      <c r="F65" s="24"/>
      <c r="G65" s="24"/>
      <c r="H65" s="24"/>
      <c r="I65" s="24"/>
      <c r="J65" s="163"/>
      <c r="K65" s="134"/>
      <c r="L65" s="24"/>
      <c r="M65" s="24"/>
      <c r="N65" s="24"/>
      <c r="O65" s="134"/>
      <c r="P65" s="24"/>
      <c r="Q65" s="24"/>
      <c r="R65" s="24"/>
      <c r="S65" s="24"/>
      <c r="T65" s="103"/>
      <c r="U65" s="103"/>
      <c r="V65" s="103"/>
      <c r="W65" s="134"/>
      <c r="X65" s="134"/>
      <c r="Y65" s="134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220"/>
      <c r="AK65" s="220"/>
      <c r="AL65" s="220"/>
    </row>
    <row r="66" spans="1:38" s="142" customFormat="1" ht="15" customHeight="1" x14ac:dyDescent="0.25">
      <c r="A66" s="162"/>
      <c r="B66" s="134"/>
      <c r="C66" s="59"/>
      <c r="D66" s="162"/>
      <c r="E66" s="134"/>
      <c r="F66" s="24"/>
      <c r="G66" s="24"/>
      <c r="H66" s="24"/>
      <c r="I66" s="24"/>
      <c r="J66" s="163"/>
      <c r="K66" s="134"/>
      <c r="L66" s="24"/>
      <c r="M66" s="24"/>
      <c r="N66" s="24"/>
      <c r="O66" s="134"/>
      <c r="P66" s="24"/>
      <c r="Q66" s="24"/>
      <c r="R66" s="24"/>
      <c r="S66" s="24"/>
      <c r="T66" s="103"/>
      <c r="U66" s="103"/>
      <c r="V66" s="103"/>
      <c r="W66" s="134"/>
      <c r="X66" s="134"/>
      <c r="Y66" s="134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220"/>
      <c r="AK66" s="220"/>
      <c r="AL66" s="220"/>
    </row>
    <row r="67" spans="1:38" s="142" customFormat="1" ht="15" customHeight="1" x14ac:dyDescent="0.25">
      <c r="A67" s="162"/>
      <c r="B67" s="134"/>
      <c r="C67" s="59"/>
      <c r="D67" s="162"/>
      <c r="E67" s="134"/>
      <c r="F67" s="24"/>
      <c r="G67" s="24"/>
      <c r="H67" s="24"/>
      <c r="I67" s="24"/>
      <c r="J67" s="163"/>
      <c r="K67" s="134"/>
      <c r="L67" s="24"/>
      <c r="M67" s="24"/>
      <c r="N67" s="24"/>
      <c r="O67" s="134"/>
      <c r="P67" s="24"/>
      <c r="Q67" s="24"/>
      <c r="R67" s="24"/>
      <c r="S67" s="24"/>
      <c r="T67" s="103"/>
      <c r="U67" s="103"/>
      <c r="V67" s="103"/>
      <c r="W67" s="134"/>
      <c r="X67" s="134"/>
      <c r="Y67" s="134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220"/>
      <c r="AK67" s="220"/>
      <c r="AL67" s="220"/>
    </row>
    <row r="68" spans="1:38" s="142" customFormat="1" ht="15" customHeight="1" x14ac:dyDescent="0.25">
      <c r="A68" s="162"/>
      <c r="B68" s="134"/>
      <c r="C68" s="59"/>
      <c r="D68" s="162"/>
      <c r="E68" s="134"/>
      <c r="F68" s="24"/>
      <c r="G68" s="24"/>
      <c r="H68" s="24"/>
      <c r="I68" s="24"/>
      <c r="J68" s="163"/>
      <c r="K68" s="134"/>
      <c r="L68" s="24"/>
      <c r="M68" s="24"/>
      <c r="N68" s="24"/>
      <c r="O68" s="134"/>
      <c r="P68" s="24"/>
      <c r="Q68" s="24"/>
      <c r="R68" s="24"/>
      <c r="S68" s="24"/>
      <c r="T68" s="103"/>
      <c r="U68" s="103"/>
      <c r="V68" s="103"/>
      <c r="W68" s="134"/>
      <c r="X68" s="134"/>
      <c r="Y68" s="134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220"/>
      <c r="AK68" s="220"/>
      <c r="AL68" s="220"/>
    </row>
    <row r="69" spans="1:38" s="142" customFormat="1" ht="15" customHeight="1" x14ac:dyDescent="0.25">
      <c r="A69" s="162"/>
      <c r="B69" s="134"/>
      <c r="C69" s="59"/>
      <c r="D69" s="162"/>
      <c r="E69" s="134"/>
      <c r="F69" s="24"/>
      <c r="G69" s="24"/>
      <c r="H69" s="24"/>
      <c r="I69" s="24"/>
      <c r="J69" s="163"/>
      <c r="K69" s="134"/>
      <c r="L69" s="24"/>
      <c r="M69" s="24"/>
      <c r="N69" s="24"/>
      <c r="O69" s="134"/>
      <c r="P69" s="24"/>
      <c r="Q69" s="24"/>
      <c r="R69" s="24"/>
      <c r="S69" s="24"/>
      <c r="T69" s="103"/>
      <c r="U69" s="103"/>
      <c r="V69" s="103"/>
      <c r="W69" s="134"/>
      <c r="X69" s="134"/>
      <c r="Y69" s="134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220"/>
      <c r="AK69" s="220"/>
      <c r="AL69" s="220"/>
    </row>
    <row r="70" spans="1:38" s="142" customFormat="1" ht="15" customHeight="1" x14ac:dyDescent="0.25">
      <c r="A70" s="162"/>
      <c r="B70" s="134"/>
      <c r="C70" s="59"/>
      <c r="D70" s="162"/>
      <c r="E70" s="134"/>
      <c r="F70" s="24"/>
      <c r="G70" s="24"/>
      <c r="H70" s="24"/>
      <c r="I70" s="24"/>
      <c r="J70" s="163"/>
      <c r="K70" s="134"/>
      <c r="L70" s="24"/>
      <c r="M70" s="24"/>
      <c r="N70" s="24"/>
      <c r="O70" s="134"/>
      <c r="P70" s="24"/>
      <c r="Q70" s="24"/>
      <c r="R70" s="24"/>
      <c r="S70" s="24"/>
      <c r="T70" s="103"/>
      <c r="U70" s="103"/>
      <c r="V70" s="103"/>
      <c r="W70" s="134"/>
      <c r="X70" s="134"/>
      <c r="Y70" s="134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220"/>
      <c r="AK70" s="220"/>
      <c r="AL70" s="220"/>
    </row>
    <row r="71" spans="1:38" s="142" customFormat="1" ht="15" customHeight="1" x14ac:dyDescent="0.25">
      <c r="A71" s="162"/>
      <c r="B71" s="134"/>
      <c r="C71" s="59"/>
      <c r="D71" s="162"/>
      <c r="E71" s="134"/>
      <c r="F71" s="24"/>
      <c r="G71" s="24"/>
      <c r="H71" s="24"/>
      <c r="I71" s="24"/>
      <c r="J71" s="163"/>
      <c r="K71" s="134"/>
      <c r="L71" s="24"/>
      <c r="M71" s="24"/>
      <c r="N71" s="24"/>
      <c r="O71" s="134"/>
      <c r="P71" s="24"/>
      <c r="Q71" s="24"/>
      <c r="R71" s="24"/>
      <c r="S71" s="24"/>
      <c r="T71" s="103"/>
      <c r="U71" s="103"/>
      <c r="V71" s="103"/>
      <c r="W71" s="134"/>
      <c r="X71" s="134"/>
      <c r="Y71" s="134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220"/>
      <c r="AK71" s="220"/>
      <c r="AL71" s="220"/>
    </row>
    <row r="72" spans="1:38" s="142" customFormat="1" ht="15" customHeight="1" x14ac:dyDescent="0.25">
      <c r="A72" s="162"/>
      <c r="B72" s="134"/>
      <c r="C72" s="59"/>
      <c r="D72" s="162"/>
      <c r="E72" s="134"/>
      <c r="F72" s="24"/>
      <c r="G72" s="24"/>
      <c r="H72" s="24"/>
      <c r="I72" s="24"/>
      <c r="J72" s="163"/>
      <c r="K72" s="134"/>
      <c r="L72" s="24"/>
      <c r="M72" s="24"/>
      <c r="N72" s="24"/>
      <c r="O72" s="134"/>
      <c r="P72" s="24"/>
      <c r="Q72" s="24"/>
      <c r="R72" s="24"/>
      <c r="S72" s="24"/>
      <c r="T72" s="103"/>
      <c r="U72" s="103"/>
      <c r="V72" s="103"/>
      <c r="W72" s="134"/>
      <c r="X72" s="134"/>
      <c r="Y72" s="134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220"/>
      <c r="AK72" s="220"/>
      <c r="AL72" s="220"/>
    </row>
    <row r="73" spans="1:38" s="142" customFormat="1" ht="15" customHeight="1" x14ac:dyDescent="0.25">
      <c r="A73" s="162"/>
      <c r="B73" s="134"/>
      <c r="C73" s="59"/>
      <c r="D73" s="162"/>
      <c r="E73" s="134"/>
      <c r="F73" s="24"/>
      <c r="G73" s="24"/>
      <c r="H73" s="24"/>
      <c r="I73" s="24"/>
      <c r="J73" s="163"/>
      <c r="K73" s="134"/>
      <c r="L73" s="24"/>
      <c r="M73" s="24"/>
      <c r="N73" s="24"/>
      <c r="O73" s="134"/>
      <c r="P73" s="24"/>
      <c r="Q73" s="24"/>
      <c r="R73" s="24"/>
      <c r="S73" s="24"/>
      <c r="T73" s="103"/>
      <c r="U73" s="103"/>
      <c r="V73" s="103"/>
      <c r="W73" s="134"/>
      <c r="X73" s="134"/>
      <c r="Y73" s="134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220"/>
      <c r="AK73" s="220"/>
      <c r="AL73" s="220"/>
    </row>
    <row r="74" spans="1:38" s="142" customFormat="1" ht="15" customHeight="1" x14ac:dyDescent="0.25">
      <c r="A74" s="162"/>
      <c r="B74" s="134"/>
      <c r="C74" s="59"/>
      <c r="D74" s="162"/>
      <c r="E74" s="134"/>
      <c r="F74" s="24"/>
      <c r="G74" s="24"/>
      <c r="H74" s="24"/>
      <c r="I74" s="24"/>
      <c r="J74" s="163"/>
      <c r="K74" s="134"/>
      <c r="L74" s="24"/>
      <c r="M74" s="24"/>
      <c r="N74" s="24"/>
      <c r="O74" s="134"/>
      <c r="P74" s="24"/>
      <c r="Q74" s="24"/>
      <c r="R74" s="24"/>
      <c r="S74" s="24"/>
      <c r="T74" s="103"/>
      <c r="U74" s="103"/>
      <c r="V74" s="103"/>
      <c r="W74" s="134"/>
      <c r="X74" s="134"/>
      <c r="Y74" s="134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220"/>
      <c r="AK74" s="220"/>
      <c r="AL74" s="220"/>
    </row>
    <row r="75" spans="1:38" s="142" customFormat="1" ht="15" customHeight="1" x14ac:dyDescent="0.25">
      <c r="A75" s="162"/>
      <c r="B75" s="134"/>
      <c r="C75" s="59"/>
      <c r="D75" s="162"/>
      <c r="E75" s="134"/>
      <c r="F75" s="24"/>
      <c r="G75" s="24"/>
      <c r="H75" s="24"/>
      <c r="I75" s="24"/>
      <c r="J75" s="163"/>
      <c r="K75" s="134"/>
      <c r="L75" s="24"/>
      <c r="M75" s="24"/>
      <c r="N75" s="24"/>
      <c r="O75" s="134"/>
      <c r="P75" s="24"/>
      <c r="Q75" s="24"/>
      <c r="R75" s="24"/>
      <c r="S75" s="24"/>
      <c r="T75" s="103"/>
      <c r="U75" s="103"/>
      <c r="V75" s="103"/>
      <c r="W75" s="134"/>
      <c r="X75" s="134"/>
      <c r="Y75" s="134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220"/>
      <c r="AK75" s="220"/>
      <c r="AL75" s="220"/>
    </row>
    <row r="76" spans="1:38" s="142" customFormat="1" ht="15" customHeight="1" x14ac:dyDescent="0.25">
      <c r="A76" s="162"/>
      <c r="B76" s="134"/>
      <c r="C76" s="59"/>
      <c r="D76" s="162"/>
      <c r="E76" s="134"/>
      <c r="F76" s="24"/>
      <c r="G76" s="24"/>
      <c r="H76" s="24"/>
      <c r="I76" s="24"/>
      <c r="J76" s="163"/>
      <c r="K76" s="134"/>
      <c r="L76" s="24"/>
      <c r="M76" s="24"/>
      <c r="N76" s="24"/>
      <c r="O76" s="134"/>
      <c r="P76" s="24"/>
      <c r="Q76" s="24"/>
      <c r="R76" s="24"/>
      <c r="S76" s="24"/>
      <c r="T76" s="103"/>
      <c r="U76" s="103"/>
      <c r="V76" s="103"/>
      <c r="W76" s="134"/>
      <c r="X76" s="134"/>
      <c r="Y76" s="134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220"/>
      <c r="AK76" s="220"/>
      <c r="AL76" s="220"/>
    </row>
    <row r="77" spans="1:38" s="142" customFormat="1" ht="15" customHeight="1" x14ac:dyDescent="0.25">
      <c r="A77" s="162"/>
      <c r="B77" s="134"/>
      <c r="C77" s="59"/>
      <c r="D77" s="162"/>
      <c r="E77" s="134"/>
      <c r="F77" s="24"/>
      <c r="G77" s="24"/>
      <c r="H77" s="24"/>
      <c r="I77" s="24"/>
      <c r="J77" s="163"/>
      <c r="K77" s="134"/>
      <c r="L77" s="24"/>
      <c r="M77" s="24"/>
      <c r="N77" s="24"/>
      <c r="O77" s="134"/>
      <c r="P77" s="24"/>
      <c r="Q77" s="24"/>
      <c r="R77" s="24"/>
      <c r="S77" s="24"/>
      <c r="T77" s="103"/>
      <c r="U77" s="103"/>
      <c r="V77" s="103"/>
      <c r="W77" s="134"/>
      <c r="X77" s="134"/>
      <c r="Y77" s="134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220"/>
      <c r="AK77" s="220"/>
      <c r="AL77" s="220"/>
    </row>
    <row r="78" spans="1:38" s="142" customFormat="1" ht="15" customHeight="1" x14ac:dyDescent="0.25">
      <c r="A78" s="162"/>
      <c r="B78" s="134"/>
      <c r="C78" s="59"/>
      <c r="D78" s="162"/>
      <c r="E78" s="134"/>
      <c r="F78" s="24"/>
      <c r="G78" s="24"/>
      <c r="H78" s="24"/>
      <c r="I78" s="24"/>
      <c r="J78" s="163"/>
      <c r="K78" s="134"/>
      <c r="L78" s="24"/>
      <c r="M78" s="24"/>
      <c r="N78" s="24"/>
      <c r="O78" s="134"/>
      <c r="P78" s="24"/>
      <c r="Q78" s="24"/>
      <c r="R78" s="24"/>
      <c r="S78" s="24"/>
      <c r="T78" s="103"/>
      <c r="U78" s="103"/>
      <c r="V78" s="103"/>
      <c r="W78" s="134"/>
      <c r="X78" s="134"/>
      <c r="Y78" s="134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220"/>
      <c r="AK78" s="220"/>
      <c r="AL78" s="220"/>
    </row>
    <row r="79" spans="1:38" s="142" customFormat="1" ht="15" customHeight="1" x14ac:dyDescent="0.25">
      <c r="A79" s="162"/>
      <c r="B79" s="134"/>
      <c r="C79" s="59"/>
      <c r="D79" s="162"/>
      <c r="E79" s="134"/>
      <c r="F79" s="24"/>
      <c r="G79" s="24"/>
      <c r="H79" s="24"/>
      <c r="I79" s="24"/>
      <c r="J79" s="163"/>
      <c r="K79" s="134"/>
      <c r="L79" s="24"/>
      <c r="M79" s="24"/>
      <c r="N79" s="24"/>
      <c r="O79" s="134"/>
      <c r="P79" s="24"/>
      <c r="Q79" s="24"/>
      <c r="R79" s="24"/>
      <c r="S79" s="24"/>
      <c r="T79" s="103"/>
      <c r="U79" s="103"/>
      <c r="V79" s="103"/>
      <c r="W79" s="134"/>
      <c r="X79" s="134"/>
      <c r="Y79" s="134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220"/>
      <c r="AK79" s="220"/>
      <c r="AL79" s="220"/>
    </row>
    <row r="80" spans="1:38" s="142" customFormat="1" ht="15" customHeight="1" x14ac:dyDescent="0.25">
      <c r="A80" s="162"/>
      <c r="B80" s="134"/>
      <c r="C80" s="59"/>
      <c r="D80" s="162"/>
      <c r="E80" s="134"/>
      <c r="F80" s="24"/>
      <c r="G80" s="24"/>
      <c r="H80" s="24"/>
      <c r="I80" s="24"/>
      <c r="J80" s="163"/>
      <c r="K80" s="134"/>
      <c r="L80" s="24"/>
      <c r="M80" s="24"/>
      <c r="N80" s="24"/>
      <c r="O80" s="134"/>
      <c r="P80" s="24"/>
      <c r="Q80" s="24"/>
      <c r="R80" s="24"/>
      <c r="S80" s="24"/>
      <c r="T80" s="103"/>
      <c r="U80" s="103"/>
      <c r="V80" s="103"/>
      <c r="W80" s="134"/>
      <c r="X80" s="134"/>
      <c r="Y80" s="134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220"/>
      <c r="AK80" s="220"/>
      <c r="AL80" s="220"/>
    </row>
    <row r="81" spans="1:38" s="142" customFormat="1" ht="15" customHeight="1" x14ac:dyDescent="0.25">
      <c r="A81" s="162"/>
      <c r="B81" s="134"/>
      <c r="C81" s="59"/>
      <c r="D81" s="162"/>
      <c r="E81" s="134"/>
      <c r="F81" s="24"/>
      <c r="G81" s="24"/>
      <c r="H81" s="24"/>
      <c r="I81" s="24"/>
      <c r="J81" s="163"/>
      <c r="K81" s="134"/>
      <c r="L81" s="24"/>
      <c r="M81" s="24"/>
      <c r="N81" s="24"/>
      <c r="O81" s="134"/>
      <c r="P81" s="24"/>
      <c r="Q81" s="24"/>
      <c r="R81" s="24"/>
      <c r="S81" s="24"/>
      <c r="T81" s="103"/>
      <c r="U81" s="103"/>
      <c r="V81" s="103"/>
      <c r="W81" s="134"/>
      <c r="X81" s="134"/>
      <c r="Y81" s="134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220"/>
      <c r="AK81" s="220"/>
      <c r="AL81" s="220"/>
    </row>
    <row r="82" spans="1:38" s="142" customFormat="1" ht="15" customHeight="1" x14ac:dyDescent="0.25">
      <c r="A82" s="162"/>
      <c r="B82" s="134"/>
      <c r="C82" s="59"/>
      <c r="D82" s="162"/>
      <c r="E82" s="134"/>
      <c r="F82" s="24"/>
      <c r="G82" s="24"/>
      <c r="H82" s="24"/>
      <c r="I82" s="24"/>
      <c r="J82" s="163"/>
      <c r="K82" s="134"/>
      <c r="L82" s="24"/>
      <c r="M82" s="24"/>
      <c r="N82" s="24"/>
      <c r="O82" s="134"/>
      <c r="P82" s="24"/>
      <c r="Q82" s="24"/>
      <c r="R82" s="24"/>
      <c r="S82" s="24"/>
      <c r="T82" s="103"/>
      <c r="U82" s="103"/>
      <c r="V82" s="103"/>
      <c r="W82" s="134"/>
      <c r="X82" s="134"/>
      <c r="Y82" s="134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220"/>
      <c r="AK82" s="220"/>
      <c r="AL82" s="220"/>
    </row>
    <row r="83" spans="1:38" s="142" customFormat="1" ht="15" customHeight="1" x14ac:dyDescent="0.25">
      <c r="A83" s="162"/>
      <c r="B83" s="134"/>
      <c r="C83" s="59"/>
      <c r="D83" s="162"/>
      <c r="E83" s="134"/>
      <c r="F83" s="24"/>
      <c r="G83" s="24"/>
      <c r="H83" s="24"/>
      <c r="I83" s="24"/>
      <c r="J83" s="163"/>
      <c r="K83" s="134"/>
      <c r="L83" s="24"/>
      <c r="M83" s="24"/>
      <c r="N83" s="24"/>
      <c r="O83" s="134"/>
      <c r="P83" s="24"/>
      <c r="Q83" s="24"/>
      <c r="R83" s="24"/>
      <c r="S83" s="24"/>
      <c r="T83" s="103"/>
      <c r="U83" s="103"/>
      <c r="V83" s="103"/>
      <c r="W83" s="134"/>
      <c r="X83" s="134"/>
      <c r="Y83" s="134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220"/>
      <c r="AK83" s="220"/>
      <c r="AL83" s="220"/>
    </row>
    <row r="84" spans="1:38" s="142" customFormat="1" ht="15" customHeight="1" x14ac:dyDescent="0.25">
      <c r="A84" s="162"/>
      <c r="B84" s="134"/>
      <c r="C84" s="59"/>
      <c r="D84" s="162"/>
      <c r="E84" s="134"/>
      <c r="F84" s="24"/>
      <c r="G84" s="24"/>
      <c r="H84" s="24"/>
      <c r="I84" s="24"/>
      <c r="J84" s="163"/>
      <c r="K84" s="134"/>
      <c r="L84" s="24"/>
      <c r="M84" s="24"/>
      <c r="N84" s="24"/>
      <c r="O84" s="134"/>
      <c r="P84" s="24"/>
      <c r="Q84" s="24"/>
      <c r="R84" s="24"/>
      <c r="S84" s="24"/>
      <c r="T84" s="103"/>
      <c r="U84" s="103"/>
      <c r="V84" s="103"/>
      <c r="W84" s="134"/>
      <c r="X84" s="134"/>
      <c r="Y84" s="134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220"/>
      <c r="AK84" s="220"/>
      <c r="AL84" s="220"/>
    </row>
    <row r="85" spans="1:38" s="142" customFormat="1" ht="15" customHeight="1" x14ac:dyDescent="0.25">
      <c r="A85" s="162"/>
      <c r="B85" s="134"/>
      <c r="C85" s="59"/>
      <c r="D85" s="162"/>
      <c r="E85" s="134"/>
      <c r="F85" s="24"/>
      <c r="G85" s="24"/>
      <c r="H85" s="24"/>
      <c r="I85" s="24"/>
      <c r="J85" s="163"/>
      <c r="K85" s="134"/>
      <c r="L85" s="24"/>
      <c r="M85" s="24"/>
      <c r="N85" s="24"/>
      <c r="O85" s="134"/>
      <c r="P85" s="24"/>
      <c r="Q85" s="24"/>
      <c r="R85" s="24"/>
      <c r="S85" s="24"/>
      <c r="T85" s="103"/>
      <c r="U85" s="103"/>
      <c r="V85" s="103"/>
      <c r="W85" s="134"/>
      <c r="X85" s="134"/>
      <c r="Y85" s="134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220"/>
      <c r="AK85" s="220"/>
      <c r="AL85" s="220"/>
    </row>
    <row r="86" spans="1:38" s="142" customFormat="1" ht="15" customHeight="1" x14ac:dyDescent="0.25">
      <c r="A86" s="162"/>
      <c r="B86" s="134"/>
      <c r="C86" s="59"/>
      <c r="D86" s="162"/>
      <c r="E86" s="134"/>
      <c r="F86" s="24"/>
      <c r="G86" s="24"/>
      <c r="H86" s="24"/>
      <c r="I86" s="24"/>
      <c r="J86" s="163"/>
      <c r="K86" s="134"/>
      <c r="L86" s="24"/>
      <c r="M86" s="24"/>
      <c r="N86" s="24"/>
      <c r="O86" s="134"/>
      <c r="P86" s="24"/>
      <c r="Q86" s="24"/>
      <c r="R86" s="24"/>
      <c r="S86" s="24"/>
      <c r="T86" s="103"/>
      <c r="U86" s="103"/>
      <c r="V86" s="103"/>
      <c r="W86" s="134"/>
      <c r="X86" s="134"/>
      <c r="Y86" s="134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220"/>
      <c r="AK86" s="220"/>
      <c r="AL86" s="220"/>
    </row>
    <row r="87" spans="1:38" s="142" customFormat="1" ht="15" customHeight="1" x14ac:dyDescent="0.25">
      <c r="A87" s="162"/>
      <c r="B87" s="134"/>
      <c r="C87" s="59"/>
      <c r="D87" s="162"/>
      <c r="E87" s="134"/>
      <c r="F87" s="24"/>
      <c r="G87" s="24"/>
      <c r="H87" s="24"/>
      <c r="I87" s="24"/>
      <c r="J87" s="163"/>
      <c r="K87" s="134"/>
      <c r="L87" s="24"/>
      <c r="M87" s="24"/>
      <c r="N87" s="24"/>
      <c r="O87" s="134"/>
      <c r="P87" s="24"/>
      <c r="Q87" s="24"/>
      <c r="R87" s="24"/>
      <c r="S87" s="24"/>
      <c r="T87" s="103"/>
      <c r="U87" s="103"/>
      <c r="V87" s="103"/>
      <c r="W87" s="134"/>
      <c r="X87" s="134"/>
      <c r="Y87" s="134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220"/>
      <c r="AK87" s="220"/>
      <c r="AL87" s="220"/>
    </row>
    <row r="88" spans="1:38" s="142" customFormat="1" ht="15" customHeight="1" x14ac:dyDescent="0.25">
      <c r="A88" s="162"/>
      <c r="B88" s="134"/>
      <c r="C88" s="59"/>
      <c r="D88" s="162"/>
      <c r="E88" s="134"/>
      <c r="F88" s="24"/>
      <c r="G88" s="24"/>
      <c r="H88" s="24"/>
      <c r="I88" s="24"/>
      <c r="J88" s="163"/>
      <c r="K88" s="134"/>
      <c r="L88" s="24"/>
      <c r="M88" s="24"/>
      <c r="N88" s="24"/>
      <c r="O88" s="134"/>
      <c r="P88" s="24"/>
      <c r="Q88" s="24"/>
      <c r="R88" s="24"/>
      <c r="S88" s="24"/>
      <c r="T88" s="103"/>
      <c r="U88" s="103"/>
      <c r="V88" s="103"/>
      <c r="W88" s="134"/>
      <c r="X88" s="134"/>
      <c r="Y88" s="134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220"/>
      <c r="AK88" s="220"/>
      <c r="AL88" s="220"/>
    </row>
    <row r="89" spans="1:38" s="142" customFormat="1" ht="15" customHeight="1" x14ac:dyDescent="0.25">
      <c r="A89" s="162"/>
      <c r="B89" s="134"/>
      <c r="C89" s="59"/>
      <c r="D89" s="162"/>
      <c r="E89" s="134"/>
      <c r="F89" s="24"/>
      <c r="G89" s="24"/>
      <c r="H89" s="24"/>
      <c r="I89" s="24"/>
      <c r="J89" s="163"/>
      <c r="K89" s="134"/>
      <c r="L89" s="24"/>
      <c r="M89" s="24"/>
      <c r="N89" s="24"/>
      <c r="O89" s="134"/>
      <c r="P89" s="24"/>
      <c r="Q89" s="24"/>
      <c r="R89" s="24"/>
      <c r="S89" s="24"/>
      <c r="T89" s="103"/>
      <c r="U89" s="103"/>
      <c r="V89" s="103"/>
      <c r="W89" s="134"/>
      <c r="X89" s="134"/>
      <c r="Y89" s="134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220"/>
      <c r="AK89" s="220"/>
      <c r="AL89" s="220"/>
    </row>
    <row r="90" spans="1:38" s="142" customFormat="1" ht="15" customHeight="1" x14ac:dyDescent="0.25">
      <c r="A90" s="162"/>
      <c r="B90" s="134"/>
      <c r="C90" s="59"/>
      <c r="D90" s="162"/>
      <c r="E90" s="134"/>
      <c r="F90" s="24"/>
      <c r="G90" s="24"/>
      <c r="H90" s="24"/>
      <c r="I90" s="24"/>
      <c r="J90" s="163"/>
      <c r="K90" s="134"/>
      <c r="L90" s="24"/>
      <c r="M90" s="24"/>
      <c r="N90" s="24"/>
      <c r="O90" s="134"/>
      <c r="P90" s="24"/>
      <c r="Q90" s="24"/>
      <c r="R90" s="24"/>
      <c r="S90" s="24"/>
      <c r="T90" s="103"/>
      <c r="U90" s="103"/>
      <c r="V90" s="103"/>
      <c r="W90" s="134"/>
      <c r="X90" s="134"/>
      <c r="Y90" s="134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220"/>
      <c r="AK90" s="220"/>
      <c r="AL90" s="220"/>
    </row>
    <row r="91" spans="1:38" s="142" customFormat="1" ht="15" customHeight="1" x14ac:dyDescent="0.25">
      <c r="A91" s="162"/>
      <c r="B91" s="134"/>
      <c r="C91" s="59"/>
      <c r="D91" s="162"/>
      <c r="E91" s="134"/>
      <c r="F91" s="24"/>
      <c r="G91" s="24"/>
      <c r="H91" s="24"/>
      <c r="I91" s="24"/>
      <c r="J91" s="163"/>
      <c r="K91" s="134"/>
      <c r="L91" s="24"/>
      <c r="M91" s="24"/>
      <c r="N91" s="24"/>
      <c r="O91" s="134"/>
      <c r="P91" s="24"/>
      <c r="Q91" s="24"/>
      <c r="R91" s="24"/>
      <c r="S91" s="24"/>
      <c r="T91" s="103"/>
      <c r="U91" s="103"/>
      <c r="V91" s="103"/>
      <c r="W91" s="134"/>
      <c r="X91" s="134"/>
      <c r="Y91" s="134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220"/>
      <c r="AK91" s="220"/>
      <c r="AL91" s="220"/>
    </row>
    <row r="92" spans="1:38" s="142" customFormat="1" ht="15" customHeight="1" x14ac:dyDescent="0.25">
      <c r="B92" s="221"/>
      <c r="C92" s="222"/>
      <c r="D92" s="221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103"/>
      <c r="U92" s="103"/>
      <c r="V92" s="103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220"/>
      <c r="AK92" s="220"/>
      <c r="AL92" s="220"/>
    </row>
    <row r="93" spans="1:38" s="142" customFormat="1" ht="15" customHeight="1" x14ac:dyDescent="0.25">
      <c r="B93" s="221"/>
      <c r="C93" s="222"/>
      <c r="D93" s="221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103"/>
      <c r="U93" s="103"/>
      <c r="V93" s="103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220"/>
      <c r="AK93" s="220"/>
      <c r="AL93" s="220"/>
    </row>
    <row r="94" spans="1:38" s="142" customFormat="1" ht="15" customHeight="1" x14ac:dyDescent="0.25">
      <c r="B94" s="221"/>
      <c r="C94" s="222"/>
      <c r="D94" s="221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103"/>
      <c r="U94" s="103"/>
      <c r="V94" s="103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220"/>
      <c r="AK94" s="220"/>
      <c r="AL94" s="220"/>
    </row>
    <row r="95" spans="1:38" s="142" customFormat="1" ht="15" customHeight="1" x14ac:dyDescent="0.25">
      <c r="B95" s="221"/>
      <c r="C95" s="222"/>
      <c r="D95" s="221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103"/>
      <c r="U95" s="103"/>
      <c r="V95" s="103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220"/>
      <c r="AK95" s="220"/>
      <c r="AL95" s="220"/>
    </row>
    <row r="96" spans="1:38" s="142" customFormat="1" ht="15" customHeight="1" x14ac:dyDescent="0.25">
      <c r="B96" s="221"/>
      <c r="C96" s="222"/>
      <c r="D96" s="221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103"/>
      <c r="U96" s="103"/>
      <c r="V96" s="103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220"/>
      <c r="AK96" s="220"/>
      <c r="AL96" s="220"/>
    </row>
    <row r="97" spans="2:38" s="142" customFormat="1" ht="15" customHeight="1" x14ac:dyDescent="0.25">
      <c r="B97" s="221"/>
      <c r="C97" s="222"/>
      <c r="D97" s="221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103"/>
      <c r="U97" s="103"/>
      <c r="V97" s="103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220"/>
      <c r="AK97" s="220"/>
      <c r="AL97" s="220"/>
    </row>
    <row r="98" spans="2:38" s="142" customFormat="1" ht="15" customHeight="1" x14ac:dyDescent="0.25">
      <c r="B98" s="221"/>
      <c r="C98" s="222"/>
      <c r="D98" s="221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103"/>
      <c r="U98" s="103"/>
      <c r="V98" s="103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220"/>
      <c r="AK98" s="220"/>
      <c r="AL98" s="220"/>
    </row>
    <row r="99" spans="2:38" s="142" customFormat="1" ht="15" customHeight="1" x14ac:dyDescent="0.25">
      <c r="B99" s="221"/>
      <c r="C99" s="222"/>
      <c r="D99" s="221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103"/>
      <c r="U99" s="103"/>
      <c r="V99" s="103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220"/>
      <c r="AK99" s="220"/>
      <c r="AL99" s="220"/>
    </row>
    <row r="100" spans="2:38" s="142" customFormat="1" ht="15" customHeight="1" x14ac:dyDescent="0.25">
      <c r="B100" s="221"/>
      <c r="C100" s="222"/>
      <c r="D100" s="221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103"/>
      <c r="U100" s="103"/>
      <c r="V100" s="103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220"/>
      <c r="AK100" s="220"/>
      <c r="AL100" s="220"/>
    </row>
    <row r="101" spans="2:38" s="142" customFormat="1" ht="15" customHeight="1" x14ac:dyDescent="0.25">
      <c r="B101" s="221"/>
      <c r="C101" s="222"/>
      <c r="D101" s="221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103"/>
      <c r="U101" s="103"/>
      <c r="V101" s="103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220"/>
      <c r="AK101" s="220"/>
      <c r="AL101" s="220"/>
    </row>
    <row r="102" spans="2:38" s="142" customFormat="1" ht="15" customHeight="1" x14ac:dyDescent="0.25">
      <c r="B102" s="221"/>
      <c r="C102" s="222"/>
      <c r="D102" s="221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103"/>
      <c r="U102" s="103"/>
      <c r="V102" s="103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220"/>
      <c r="AK102" s="220"/>
      <c r="AL102" s="220"/>
    </row>
    <row r="103" spans="2:38" s="142" customFormat="1" ht="15" customHeight="1" x14ac:dyDescent="0.25">
      <c r="B103" s="221"/>
      <c r="C103" s="222"/>
      <c r="D103" s="221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103"/>
      <c r="U103" s="103"/>
      <c r="V103" s="103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220"/>
      <c r="AK103" s="220"/>
      <c r="AL103" s="220"/>
    </row>
    <row r="104" spans="2:38" s="142" customFormat="1" ht="15" customHeight="1" x14ac:dyDescent="0.25">
      <c r="B104" s="221"/>
      <c r="C104" s="222"/>
      <c r="D104" s="221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103"/>
      <c r="U104" s="103"/>
      <c r="V104" s="103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220"/>
      <c r="AK104" s="220"/>
      <c r="AL104" s="220"/>
    </row>
    <row r="105" spans="2:38" s="142" customFormat="1" ht="15" customHeight="1" x14ac:dyDescent="0.25">
      <c r="B105" s="221"/>
      <c r="C105" s="222"/>
      <c r="D105" s="221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104"/>
      <c r="U105" s="104"/>
      <c r="V105" s="104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220"/>
      <c r="AK105" s="220"/>
      <c r="AL105" s="220"/>
    </row>
    <row r="106" spans="2:38" s="142" customFormat="1" ht="15" customHeight="1" x14ac:dyDescent="0.25">
      <c r="B106" s="221"/>
      <c r="C106" s="222"/>
      <c r="D106" s="221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104"/>
      <c r="U106" s="104"/>
      <c r="V106" s="104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220"/>
      <c r="AK106" s="220"/>
      <c r="AL106" s="220"/>
    </row>
    <row r="107" spans="2:38" s="142" customFormat="1" ht="15" customHeight="1" x14ac:dyDescent="0.25">
      <c r="B107" s="221"/>
      <c r="C107" s="222"/>
      <c r="D107" s="221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104"/>
      <c r="U107" s="104"/>
      <c r="V107" s="104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220"/>
      <c r="AK107" s="220"/>
      <c r="AL107" s="220"/>
    </row>
    <row r="108" spans="2:38" s="142" customFormat="1" ht="15" customHeight="1" x14ac:dyDescent="0.25">
      <c r="B108" s="221"/>
      <c r="C108" s="222"/>
      <c r="D108" s="221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104"/>
      <c r="U108" s="104"/>
      <c r="V108" s="104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220"/>
      <c r="AK108" s="220"/>
      <c r="AL108" s="220"/>
    </row>
    <row r="109" spans="2:38" s="142" customFormat="1" ht="15" customHeight="1" x14ac:dyDescent="0.25">
      <c r="B109" s="221"/>
      <c r="C109" s="222"/>
      <c r="D109" s="221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104"/>
      <c r="U109" s="104"/>
      <c r="V109" s="104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220"/>
      <c r="AK109" s="220"/>
      <c r="AL109" s="220"/>
    </row>
    <row r="110" spans="2:38" s="142" customFormat="1" ht="15" customHeight="1" x14ac:dyDescent="0.25">
      <c r="B110" s="221"/>
      <c r="C110" s="222"/>
      <c r="D110" s="221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104"/>
      <c r="U110" s="104"/>
      <c r="V110" s="104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220"/>
      <c r="AK110" s="220"/>
      <c r="AL110" s="220"/>
    </row>
    <row r="111" spans="2:38" s="142" customFormat="1" ht="15" customHeight="1" x14ac:dyDescent="0.25">
      <c r="B111" s="221"/>
      <c r="C111" s="222"/>
      <c r="D111" s="221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104"/>
      <c r="U111" s="104"/>
      <c r="V111" s="104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220"/>
      <c r="AK111" s="220"/>
      <c r="AL111" s="220"/>
    </row>
    <row r="112" spans="2:38" s="142" customFormat="1" ht="15" customHeight="1" x14ac:dyDescent="0.25">
      <c r="B112" s="221"/>
      <c r="C112" s="222"/>
      <c r="D112" s="221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104"/>
      <c r="U112" s="104"/>
      <c r="V112" s="104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220"/>
      <c r="AK112" s="220"/>
      <c r="AL112" s="220"/>
    </row>
    <row r="113" spans="2:38" s="142" customFormat="1" ht="15" customHeight="1" x14ac:dyDescent="0.25">
      <c r="B113" s="221"/>
      <c r="C113" s="222"/>
      <c r="D113" s="221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108"/>
      <c r="U113" s="108"/>
      <c r="V113" s="108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220"/>
      <c r="AK113" s="220"/>
      <c r="AL113" s="220"/>
    </row>
    <row r="114" spans="2:38" s="142" customFormat="1" ht="15" customHeight="1" x14ac:dyDescent="0.25">
      <c r="B114" s="221"/>
      <c r="C114" s="222"/>
      <c r="D114" s="221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108"/>
      <c r="U114" s="108"/>
      <c r="V114" s="108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220"/>
      <c r="AK114" s="220"/>
      <c r="AL114" s="220"/>
    </row>
    <row r="115" spans="2:38" s="142" customFormat="1" ht="15" customHeight="1" x14ac:dyDescent="0.25">
      <c r="B115" s="221"/>
      <c r="C115" s="222"/>
      <c r="D115" s="221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108"/>
      <c r="U115" s="108"/>
      <c r="V115" s="108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220"/>
      <c r="AK115" s="220"/>
      <c r="AL115" s="220"/>
    </row>
    <row r="116" spans="2:38" s="142" customFormat="1" ht="15" customHeight="1" x14ac:dyDescent="0.25">
      <c r="B116" s="221"/>
      <c r="C116" s="222"/>
      <c r="D116" s="221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108"/>
      <c r="U116" s="108"/>
      <c r="V116" s="108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220"/>
      <c r="AK116" s="220"/>
      <c r="AL116" s="220"/>
    </row>
    <row r="117" spans="2:38" s="142" customFormat="1" ht="15" customHeight="1" x14ac:dyDescent="0.25">
      <c r="B117" s="221"/>
      <c r="C117" s="222"/>
      <c r="D117" s="221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108"/>
      <c r="U117" s="108"/>
      <c r="V117" s="108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220"/>
      <c r="AK117" s="220"/>
      <c r="AL117" s="220"/>
    </row>
    <row r="118" spans="2:38" s="142" customFormat="1" ht="15" customHeight="1" x14ac:dyDescent="0.25">
      <c r="B118" s="221"/>
      <c r="C118" s="222"/>
      <c r="D118" s="221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108"/>
      <c r="U118" s="108"/>
      <c r="V118" s="108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220"/>
      <c r="AK118" s="220"/>
      <c r="AL118" s="220"/>
    </row>
    <row r="119" spans="2:38" s="142" customFormat="1" ht="15" customHeight="1" x14ac:dyDescent="0.25">
      <c r="B119" s="221"/>
      <c r="C119" s="222"/>
      <c r="D119" s="221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108"/>
      <c r="U119" s="108"/>
      <c r="V119" s="108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220"/>
      <c r="AK119" s="220"/>
      <c r="AL119" s="220"/>
    </row>
    <row r="120" spans="2:38" s="142" customFormat="1" ht="15" customHeight="1" x14ac:dyDescent="0.25">
      <c r="B120" s="221"/>
      <c r="C120" s="222"/>
      <c r="D120" s="221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108"/>
      <c r="U120" s="108"/>
      <c r="V120" s="108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220"/>
      <c r="AK120" s="220"/>
      <c r="AL120" s="220"/>
    </row>
    <row r="121" spans="2:38" s="142" customFormat="1" ht="15" customHeight="1" x14ac:dyDescent="0.25">
      <c r="B121" s="221"/>
      <c r="C121" s="222"/>
      <c r="D121" s="221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108"/>
      <c r="U121" s="108"/>
      <c r="V121" s="108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220"/>
      <c r="AK121" s="220"/>
      <c r="AL121" s="220"/>
    </row>
    <row r="122" spans="2:38" s="142" customFormat="1" ht="15" customHeight="1" x14ac:dyDescent="0.25">
      <c r="B122" s="221"/>
      <c r="C122" s="222"/>
      <c r="D122" s="221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108"/>
      <c r="U122" s="108"/>
      <c r="V122" s="108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220"/>
      <c r="AK122" s="220"/>
      <c r="AL122" s="220"/>
    </row>
    <row r="123" spans="2:38" s="142" customFormat="1" ht="15" customHeight="1" x14ac:dyDescent="0.25">
      <c r="B123" s="221"/>
      <c r="C123" s="222"/>
      <c r="D123" s="221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108"/>
      <c r="U123" s="108"/>
      <c r="V123" s="108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220"/>
      <c r="AK123" s="220"/>
      <c r="AL123" s="220"/>
    </row>
    <row r="124" spans="2:38" s="142" customFormat="1" ht="15" customHeight="1" x14ac:dyDescent="0.25">
      <c r="B124" s="221"/>
      <c r="C124" s="222"/>
      <c r="D124" s="221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108"/>
      <c r="U124" s="108"/>
      <c r="V124" s="108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220"/>
      <c r="AK124" s="220"/>
      <c r="AL124" s="220"/>
    </row>
    <row r="125" spans="2:38" s="142" customFormat="1" ht="15" customHeight="1" x14ac:dyDescent="0.25">
      <c r="B125" s="221"/>
      <c r="C125" s="222"/>
      <c r="D125" s="221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108"/>
      <c r="U125" s="108"/>
      <c r="V125" s="108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220"/>
      <c r="AK125" s="220"/>
      <c r="AL125" s="220"/>
    </row>
    <row r="126" spans="2:38" s="142" customFormat="1" ht="15" customHeight="1" x14ac:dyDescent="0.25">
      <c r="B126" s="221"/>
      <c r="C126" s="222"/>
      <c r="D126" s="221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108"/>
      <c r="U126" s="108"/>
      <c r="V126" s="108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220"/>
      <c r="AK126" s="220"/>
      <c r="AL126" s="220"/>
    </row>
    <row r="127" spans="2:38" s="142" customFormat="1" ht="15" customHeight="1" x14ac:dyDescent="0.25">
      <c r="B127" s="221"/>
      <c r="C127" s="222"/>
      <c r="D127" s="221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108"/>
      <c r="U127" s="108"/>
      <c r="V127" s="108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220"/>
      <c r="AK127" s="220"/>
      <c r="AL127" s="220"/>
    </row>
    <row r="128" spans="2:38" s="142" customFormat="1" ht="15" customHeight="1" x14ac:dyDescent="0.25">
      <c r="B128" s="221"/>
      <c r="C128" s="222"/>
      <c r="D128" s="221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108"/>
      <c r="U128" s="108"/>
      <c r="V128" s="108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220"/>
      <c r="AK128" s="220"/>
      <c r="AL128" s="220"/>
    </row>
    <row r="129" spans="2:38" s="142" customFormat="1" ht="15" customHeight="1" x14ac:dyDescent="0.25">
      <c r="B129" s="221"/>
      <c r="C129" s="222"/>
      <c r="D129" s="221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108"/>
      <c r="U129" s="108"/>
      <c r="V129" s="108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220"/>
      <c r="AK129" s="220"/>
      <c r="AL129" s="220"/>
    </row>
    <row r="130" spans="2:38" s="142" customFormat="1" ht="15" customHeight="1" x14ac:dyDescent="0.25">
      <c r="B130" s="221"/>
      <c r="C130" s="222"/>
      <c r="D130" s="221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108"/>
      <c r="U130" s="108"/>
      <c r="V130" s="108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220"/>
      <c r="AK130" s="220"/>
      <c r="AL130" s="220"/>
    </row>
    <row r="131" spans="2:38" s="142" customFormat="1" ht="15" customHeight="1" x14ac:dyDescent="0.25">
      <c r="B131" s="221"/>
      <c r="C131" s="222"/>
      <c r="D131" s="221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108"/>
      <c r="U131" s="108"/>
      <c r="V131" s="108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220"/>
      <c r="AK131" s="220"/>
      <c r="AL131" s="220"/>
    </row>
    <row r="132" spans="2:38" s="142" customFormat="1" ht="15" customHeight="1" x14ac:dyDescent="0.25">
      <c r="B132" s="221"/>
      <c r="C132" s="222"/>
      <c r="D132" s="221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108"/>
      <c r="U132" s="108"/>
      <c r="V132" s="108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220"/>
      <c r="AK132" s="220"/>
      <c r="AL132" s="220"/>
    </row>
    <row r="133" spans="2:38" s="142" customFormat="1" ht="15" customHeight="1" x14ac:dyDescent="0.25">
      <c r="B133" s="221"/>
      <c r="C133" s="222"/>
      <c r="D133" s="221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108"/>
      <c r="U133" s="108"/>
      <c r="V133" s="108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220"/>
      <c r="AK133" s="220"/>
      <c r="AL133" s="220"/>
    </row>
    <row r="134" spans="2:38" s="142" customFormat="1" ht="15" customHeight="1" x14ac:dyDescent="0.25">
      <c r="B134" s="221"/>
      <c r="C134" s="222"/>
      <c r="D134" s="221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108"/>
      <c r="U134" s="108"/>
      <c r="V134" s="108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220"/>
      <c r="AK134" s="220"/>
      <c r="AL134" s="220"/>
    </row>
    <row r="135" spans="2:38" s="142" customFormat="1" ht="15" customHeight="1" x14ac:dyDescent="0.25">
      <c r="B135" s="221"/>
      <c r="C135" s="222"/>
      <c r="D135" s="221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108"/>
      <c r="U135" s="108"/>
      <c r="V135" s="108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220"/>
      <c r="AK135" s="220"/>
      <c r="AL135" s="220"/>
    </row>
    <row r="136" spans="2:38" s="142" customFormat="1" ht="15" customHeight="1" x14ac:dyDescent="0.25">
      <c r="B136" s="221"/>
      <c r="C136" s="222"/>
      <c r="D136" s="221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108"/>
      <c r="U136" s="108"/>
      <c r="V136" s="108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220"/>
      <c r="AK136" s="220"/>
      <c r="AL136" s="220"/>
    </row>
    <row r="137" spans="2:38" ht="15" customHeight="1" x14ac:dyDescent="0.25"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</row>
    <row r="138" spans="2:38" ht="15" customHeight="1" x14ac:dyDescent="0.25"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</row>
    <row r="139" spans="2:38" ht="15" customHeight="1" x14ac:dyDescent="0.25"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</row>
    <row r="140" spans="2:38" ht="15" customHeight="1" x14ac:dyDescent="0.25"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</row>
    <row r="141" spans="2:38" ht="15" customHeight="1" x14ac:dyDescent="0.25"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</row>
    <row r="142" spans="2:38" ht="15" customHeight="1" x14ac:dyDescent="0.25"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</row>
    <row r="143" spans="2:38" ht="15" customHeight="1" x14ac:dyDescent="0.25"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</row>
    <row r="144" spans="2:38" ht="15" customHeight="1" x14ac:dyDescent="0.25"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</row>
    <row r="145" spans="26:35" s="102" customFormat="1" ht="15" customHeight="1" x14ac:dyDescent="0.2"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</row>
    <row r="146" spans="26:35" s="102" customFormat="1" ht="15" customHeight="1" x14ac:dyDescent="0.2"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</row>
    <row r="147" spans="26:35" s="102" customFormat="1" ht="15" customHeight="1" x14ac:dyDescent="0.2"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</row>
    <row r="148" spans="26:35" s="102" customFormat="1" ht="15" customHeight="1" x14ac:dyDescent="0.2"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</row>
    <row r="149" spans="26:35" s="102" customFormat="1" ht="15" customHeight="1" x14ac:dyDescent="0.2"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</row>
    <row r="150" spans="26:35" s="102" customFormat="1" ht="15" customHeight="1" x14ac:dyDescent="0.2"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</row>
    <row r="151" spans="26:35" s="102" customFormat="1" ht="15" customHeight="1" x14ac:dyDescent="0.2"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</row>
    <row r="152" spans="26:35" s="102" customFormat="1" ht="15" customHeight="1" x14ac:dyDescent="0.2"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</row>
    <row r="153" spans="26:35" s="102" customFormat="1" ht="15" customHeight="1" x14ac:dyDescent="0.2"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</row>
    <row r="154" spans="26:35" s="102" customFormat="1" ht="15" customHeight="1" x14ac:dyDescent="0.2"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</row>
    <row r="155" spans="26:35" s="102" customFormat="1" ht="15" customHeight="1" x14ac:dyDescent="0.2"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</row>
    <row r="156" spans="26:35" s="102" customFormat="1" ht="15" customHeight="1" x14ac:dyDescent="0.2"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</row>
    <row r="157" spans="26:35" s="102" customFormat="1" ht="15" customHeight="1" x14ac:dyDescent="0.2"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</row>
    <row r="158" spans="26:35" s="102" customFormat="1" ht="15" customHeight="1" x14ac:dyDescent="0.2"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</row>
    <row r="159" spans="26:35" s="102" customFormat="1" ht="15" customHeight="1" x14ac:dyDescent="0.2"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</row>
    <row r="160" spans="26:35" s="102" customFormat="1" ht="15" customHeight="1" x14ac:dyDescent="0.2"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</row>
    <row r="161" spans="26:35" s="102" customFormat="1" ht="15" customHeight="1" x14ac:dyDescent="0.2"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</row>
    <row r="162" spans="26:35" s="102" customFormat="1" ht="15" customHeight="1" x14ac:dyDescent="0.2"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</row>
    <row r="163" spans="26:35" s="102" customFormat="1" ht="15" customHeight="1" x14ac:dyDescent="0.2"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</row>
    <row r="164" spans="26:35" s="102" customFormat="1" ht="15" customHeight="1" x14ac:dyDescent="0.2"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</row>
    <row r="165" spans="26:35" s="102" customFormat="1" ht="15" customHeight="1" x14ac:dyDescent="0.2"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</row>
    <row r="166" spans="26:35" s="102" customFormat="1" ht="15" customHeight="1" x14ac:dyDescent="0.2"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</row>
    <row r="167" spans="26:35" s="102" customFormat="1" ht="15" customHeight="1" x14ac:dyDescent="0.2"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</row>
    <row r="168" spans="26:35" s="102" customFormat="1" ht="15" customHeight="1" x14ac:dyDescent="0.2"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</row>
    <row r="169" spans="26:35" s="102" customFormat="1" ht="15" customHeight="1" x14ac:dyDescent="0.2"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</row>
    <row r="170" spans="26:35" s="102" customFormat="1" ht="15" customHeight="1" x14ac:dyDescent="0.2"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</row>
    <row r="171" spans="26:35" s="102" customFormat="1" ht="15" customHeight="1" x14ac:dyDescent="0.2"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</row>
    <row r="172" spans="26:35" s="102" customFormat="1" ht="15" customHeight="1" x14ac:dyDescent="0.2"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</row>
    <row r="173" spans="26:35" s="102" customFormat="1" ht="15" customHeight="1" x14ac:dyDescent="0.2"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</row>
    <row r="174" spans="26:35" s="102" customFormat="1" ht="15" customHeight="1" x14ac:dyDescent="0.2"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</row>
    <row r="175" spans="26:35" s="102" customFormat="1" ht="15" customHeight="1" x14ac:dyDescent="0.2"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</row>
    <row r="176" spans="26:35" s="102" customFormat="1" ht="15" customHeight="1" x14ac:dyDescent="0.2"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</row>
    <row r="177" spans="26:35" s="102" customFormat="1" ht="15" customHeight="1" x14ac:dyDescent="0.2"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</row>
    <row r="178" spans="26:35" s="102" customFormat="1" ht="15" customHeight="1" x14ac:dyDescent="0.2"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</row>
    <row r="179" spans="26:35" s="102" customFormat="1" ht="15" customHeight="1" x14ac:dyDescent="0.2"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</row>
    <row r="180" spans="26:35" s="102" customFormat="1" ht="15" customHeight="1" x14ac:dyDescent="0.2"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</row>
    <row r="181" spans="26:35" s="102" customFormat="1" ht="15" customHeight="1" x14ac:dyDescent="0.2"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</row>
    <row r="182" spans="26:35" s="102" customFormat="1" ht="15" customHeight="1" x14ac:dyDescent="0.2"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</row>
    <row r="183" spans="26:35" s="102" customFormat="1" ht="15" customHeight="1" x14ac:dyDescent="0.2"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</row>
    <row r="184" spans="26:35" s="102" customFormat="1" ht="15" customHeight="1" x14ac:dyDescent="0.2"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</row>
    <row r="185" spans="26:35" s="102" customFormat="1" ht="15" customHeight="1" x14ac:dyDescent="0.2"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</row>
    <row r="186" spans="26:35" s="102" customFormat="1" ht="15" customHeight="1" x14ac:dyDescent="0.2"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</row>
    <row r="187" spans="26:35" s="102" customFormat="1" ht="15" customHeight="1" x14ac:dyDescent="0.2"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</row>
    <row r="188" spans="26:35" s="102" customFormat="1" ht="15" customHeight="1" x14ac:dyDescent="0.2"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</row>
    <row r="189" spans="26:35" s="102" customFormat="1" ht="15" customHeight="1" x14ac:dyDescent="0.2"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</row>
    <row r="190" spans="26:35" s="102" customFormat="1" ht="15" customHeight="1" x14ac:dyDescent="0.2"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</row>
    <row r="191" spans="26:35" s="102" customFormat="1" ht="15" customHeight="1" x14ac:dyDescent="0.2">
      <c r="Z191" s="139"/>
      <c r="AA191" s="139"/>
      <c r="AB191" s="139"/>
      <c r="AC191" s="142"/>
      <c r="AD191" s="142"/>
      <c r="AE191" s="142"/>
      <c r="AF191" s="142"/>
      <c r="AG191" s="142"/>
      <c r="AH191" s="142"/>
      <c r="AI191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2020-09-12T11:34:32Z</dcterms:modified>
</cp:coreProperties>
</file>