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O18" i="1" l="1"/>
  <c r="O16" i="1" l="1"/>
  <c r="O15" i="1" l="1"/>
  <c r="O14" i="1"/>
  <c r="O23" i="1"/>
  <c r="O27" i="1" s="1"/>
  <c r="O30" i="1" s="1"/>
  <c r="AE23" i="1"/>
  <c r="AD23" i="1"/>
  <c r="AC23" i="1"/>
  <c r="AB23" i="1"/>
  <c r="AA23" i="1"/>
  <c r="Z23" i="1"/>
  <c r="Y23" i="1"/>
  <c r="I29" i="1" s="1"/>
  <c r="X23" i="1"/>
  <c r="H29" i="1" s="1"/>
  <c r="L29" i="1" s="1"/>
  <c r="W23" i="1"/>
  <c r="G29" i="1" s="1"/>
  <c r="V23" i="1"/>
  <c r="F29" i="1" s="1"/>
  <c r="K29" i="1" s="1"/>
  <c r="U23" i="1"/>
  <c r="E29" i="1" s="1"/>
  <c r="T23" i="1"/>
  <c r="I28" i="1" s="1"/>
  <c r="N28" i="1" s="1"/>
  <c r="S23" i="1"/>
  <c r="H28" i="1" s="1"/>
  <c r="R23" i="1"/>
  <c r="G28" i="1" s="1"/>
  <c r="Q23" i="1"/>
  <c r="F28" i="1" s="1"/>
  <c r="P23" i="1"/>
  <c r="E28" i="1" s="1"/>
  <c r="M23" i="1"/>
  <c r="L23" i="1"/>
  <c r="K23" i="1"/>
  <c r="J23" i="1"/>
  <c r="I23" i="1"/>
  <c r="H23" i="1"/>
  <c r="H27" i="1" s="1"/>
  <c r="G23" i="1"/>
  <c r="G27" i="1" s="1"/>
  <c r="F23" i="1"/>
  <c r="F27" i="1" s="1"/>
  <c r="E23" i="1"/>
  <c r="E27" i="1" s="1"/>
  <c r="I27" i="1" l="1"/>
  <c r="I30" i="1" s="1"/>
  <c r="D24" i="1"/>
  <c r="G30" i="1"/>
  <c r="H30" i="1"/>
  <c r="M29" i="1"/>
  <c r="N29" i="1"/>
  <c r="N23" i="1"/>
  <c r="N27" i="1" s="1"/>
  <c r="E30" i="1"/>
  <c r="L27" i="1"/>
  <c r="K28" i="1"/>
  <c r="F30" i="1"/>
  <c r="M28" i="1"/>
  <c r="L28" i="1"/>
  <c r="K27" i="1"/>
  <c r="M30" i="1" l="1"/>
  <c r="N30" i="1"/>
  <c r="L30" i="1"/>
  <c r="M27" i="1"/>
  <c r="K30" i="1"/>
</calcChain>
</file>

<file path=xl/sharedStrings.xml><?xml version="1.0" encoding="utf-8"?>
<sst xmlns="http://schemas.openxmlformats.org/spreadsheetml/2006/main" count="116" uniqueCount="78">
  <si>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</si>
  <si>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</si>
  <si>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</si>
  <si>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</si>
  <si>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</si>
  <si>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</si>
  <si>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</si>
  <si>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</si>
  <si>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</si>
  <si>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</si>
  <si>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>SUPERPESIS</t>
  </si>
  <si>
    <t xml:space="preserve">  Kärkilyönnit (KL),  pesänvälit</t>
  </si>
  <si>
    <t>Sija</t>
  </si>
  <si>
    <t>KUN</t>
  </si>
  <si>
    <t>LÖI</t>
  </si>
  <si>
    <t>TOI</t>
  </si>
  <si>
    <t>URA SUPERISSA</t>
  </si>
  <si>
    <t>Runkosarja</t>
  </si>
  <si>
    <t>Ylempi loppusarja</t>
  </si>
  <si>
    <t>Alempi loppusarja</t>
  </si>
  <si>
    <t>KAIKKI</t>
  </si>
  <si>
    <t>KL-%</t>
  </si>
  <si>
    <t>IL</t>
  </si>
  <si>
    <t>LL</t>
  </si>
  <si>
    <t>Halli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</si>
  <si>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</si>
  <si>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</si>
  <si>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</si>
  <si>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</si>
  <si>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</si>
  <si>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</si>
  <si>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</si>
  <si>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</si>
  <si>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ENSIMMÄISET</t>
  </si>
  <si>
    <t>ykköspesis</t>
  </si>
  <si>
    <t>Ottelu</t>
  </si>
  <si>
    <t>1.  ottelu</t>
  </si>
  <si>
    <t>Lyöty juoksu</t>
  </si>
  <si>
    <t>Tuotu juoksu</t>
  </si>
  <si>
    <t>Kunnari</t>
  </si>
  <si>
    <t>K - %</t>
  </si>
  <si>
    <t>Seurat</t>
  </si>
  <si>
    <t>Espoon Pesis  (1995),  kasvattajaseura</t>
  </si>
  <si>
    <t>PuMu</t>
  </si>
  <si>
    <t>22.4.1988   Kirkkonummi</t>
  </si>
  <si>
    <t>suomensarja</t>
  </si>
  <si>
    <t>Paukku</t>
  </si>
  <si>
    <t>Paukku = Hämeenlinnan Paukku  (1961)</t>
  </si>
  <si>
    <t>VJJ</t>
  </si>
  <si>
    <t>VJJ = Vantaanjoen Juoksu  (2001)</t>
  </si>
  <si>
    <t>ViPa</t>
  </si>
  <si>
    <t>ViPa = Vihdin Pallo  (1967)</t>
  </si>
  <si>
    <t>6.</t>
  </si>
  <si>
    <t>play off</t>
  </si>
  <si>
    <t>09.05. 2012  Pesä Ysit - ViPa  2-0  (7-2, 2-0)</t>
  </si>
  <si>
    <t xml:space="preserve">  24 v   0 kk 17 pv</t>
  </si>
  <si>
    <t>12.05. 2012  ViPa - Pesäkarhut  0-2  (2-7, 2-5)</t>
  </si>
  <si>
    <t>2.  ottelu</t>
  </si>
  <si>
    <t xml:space="preserve">  24 v   0 kk 20 pv</t>
  </si>
  <si>
    <t>30.05. 2012  PeTo-Jussit - ViPa  0-2  (7-8, 4-16)</t>
  </si>
  <si>
    <t>4.  ottelu</t>
  </si>
  <si>
    <t xml:space="preserve">  24 v   1 kk   6 pv</t>
  </si>
  <si>
    <t>8.</t>
  </si>
  <si>
    <t>10.</t>
  </si>
  <si>
    <t>51.  ottelu</t>
  </si>
  <si>
    <t>24.05. 2014  Räpsä - ViPa  2-0  (6-5, 5-1)</t>
  </si>
  <si>
    <t xml:space="preserve">  26 v   1 kk   2 pv</t>
  </si>
  <si>
    <t>Fera = Fera, Rauma  (1958)</t>
  </si>
  <si>
    <t>Lukko = Fera, Rauma  (1958)</t>
  </si>
  <si>
    <t>Lukko</t>
  </si>
  <si>
    <t>11.</t>
  </si>
  <si>
    <t>superpesiskarsinta</t>
  </si>
  <si>
    <t>3.</t>
  </si>
  <si>
    <t>Marika Taanonen os. Karhu</t>
  </si>
  <si>
    <t>PuMu = Puna-Mustat, Helsinki  (1941)</t>
  </si>
  <si>
    <t>KiPe</t>
  </si>
  <si>
    <t>KiPe = Kinnarin Pesis 2006  (2005)</t>
  </si>
  <si>
    <t>Espoo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</si>
</sst>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7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9" fontId="2" fillId="3" borderId="0" xfId="0" applyNumberFormat="1" applyFont="1" applyFill="1" applyAlignment="1">
      <alignment horizontal="left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3" fillId="3" borderId="0" xfId="0" applyFont="1" applyFill="1"/>
    <xf numFmtId="0" fontId="4" fillId="2" borderId="0" xfId="0" applyFont="1" applyFill="1"/>
    <xf numFmtId="0" fontId="5" fillId="0" borderId="0" xfId="0" applyFont="1"/>
    <xf numFmtId="0" fontId="2" fillId="3" borderId="1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0" fontId="2" fillId="4" borderId="3" xfId="0" applyFont="1" applyFill="1" applyBorder="1"/>
    <xf numFmtId="0" fontId="2" fillId="4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4" fillId="0" borderId="0" xfId="0" applyFont="1"/>
    <xf numFmtId="0" fontId="2" fillId="3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left"/>
    </xf>
    <xf numFmtId="0" fontId="2" fillId="4" borderId="6" xfId="0" applyFont="1" applyFill="1" applyBorder="1"/>
    <xf numFmtId="0" fontId="2" fillId="6" borderId="3" xfId="0" applyFont="1" applyFill="1" applyBorder="1" applyAlignment="1">
      <alignment horizontal="center"/>
    </xf>
    <xf numFmtId="0" fontId="2" fillId="6" borderId="3" xfId="0" applyFont="1" applyFill="1" applyBorder="1"/>
    <xf numFmtId="0" fontId="2" fillId="6" borderId="3" xfId="0" applyFont="1" applyFill="1" applyBorder="1" applyAlignment="1">
      <alignment horizontal="left"/>
    </xf>
    <xf numFmtId="165" fontId="2" fillId="6" borderId="3" xfId="0" applyNumberFormat="1" applyFont="1" applyFill="1" applyBorder="1" applyAlignment="1">
      <alignment horizontal="center"/>
    </xf>
    <xf numFmtId="0" fontId="2" fillId="3" borderId="3" xfId="0" applyFont="1" applyFill="1" applyBorder="1"/>
    <xf numFmtId="165" fontId="2" fillId="3" borderId="3" xfId="0" applyNumberFormat="1" applyFont="1" applyFill="1" applyBorder="1" applyAlignment="1">
      <alignment horizontal="center"/>
    </xf>
    <xf numFmtId="0" fontId="2" fillId="4" borderId="4" xfId="0" applyFont="1" applyFill="1" applyBorder="1"/>
    <xf numFmtId="165" fontId="2" fillId="4" borderId="3" xfId="0" applyNumberFormat="1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64" fontId="2" fillId="3" borderId="4" xfId="0" applyNumberFormat="1" applyFont="1" applyFill="1" applyBorder="1" applyAlignment="1">
      <alignment horizontal="center"/>
    </xf>
    <xf numFmtId="165" fontId="2" fillId="2" borderId="0" xfId="0" applyNumberFormat="1" applyFont="1" applyFill="1"/>
    <xf numFmtId="0" fontId="2" fillId="2" borderId="7" xfId="0" applyFont="1" applyFill="1" applyBorder="1"/>
    <xf numFmtId="0" fontId="2" fillId="2" borderId="0" xfId="0" applyFont="1" applyFill="1" applyBorder="1"/>
    <xf numFmtId="0" fontId="3" fillId="2" borderId="0" xfId="0" applyFont="1" applyFill="1"/>
    <xf numFmtId="0" fontId="3" fillId="4" borderId="2" xfId="0" applyFont="1" applyFill="1" applyBorder="1"/>
    <xf numFmtId="0" fontId="2" fillId="3" borderId="1" xfId="0" applyFont="1" applyFill="1" applyBorder="1"/>
    <xf numFmtId="0" fontId="4" fillId="3" borderId="2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/>
    <xf numFmtId="2" fontId="2" fillId="3" borderId="3" xfId="0" applyNumberFormat="1" applyFont="1" applyFill="1" applyBorder="1" applyAlignment="1">
      <alignment horizontal="center"/>
    </xf>
    <xf numFmtId="165" fontId="2" fillId="3" borderId="3" xfId="1" applyNumberFormat="1" applyFont="1" applyFill="1" applyBorder="1" applyAlignment="1">
      <alignment horizontal="center"/>
    </xf>
    <xf numFmtId="0" fontId="2" fillId="7" borderId="8" xfId="0" applyFont="1" applyFill="1" applyBorder="1"/>
    <xf numFmtId="0" fontId="4" fillId="7" borderId="7" xfId="0" applyFont="1" applyFill="1" applyBorder="1"/>
    <xf numFmtId="0" fontId="2" fillId="7" borderId="7" xfId="0" applyFont="1" applyFill="1" applyBorder="1"/>
    <xf numFmtId="0" fontId="2" fillId="7" borderId="7" xfId="0" applyFont="1" applyFill="1" applyBorder="1" applyAlignment="1">
      <alignment horizontal="right"/>
    </xf>
    <xf numFmtId="0" fontId="2" fillId="7" borderId="9" xfId="0" applyFont="1" applyFill="1" applyBorder="1" applyAlignment="1">
      <alignment horizontal="center"/>
    </xf>
    <xf numFmtId="0" fontId="2" fillId="3" borderId="10" xfId="0" applyFont="1" applyFill="1" applyBorder="1"/>
    <xf numFmtId="0" fontId="2" fillId="3" borderId="11" xfId="0" applyFont="1" applyFill="1" applyBorder="1"/>
    <xf numFmtId="0" fontId="2" fillId="3" borderId="12" xfId="0" applyFont="1" applyFill="1" applyBorder="1"/>
    <xf numFmtId="0" fontId="2" fillId="7" borderId="13" xfId="0" applyFont="1" applyFill="1" applyBorder="1"/>
    <xf numFmtId="0" fontId="4" fillId="7" borderId="0" xfId="0" applyFont="1" applyFill="1" applyBorder="1"/>
    <xf numFmtId="0" fontId="2" fillId="7" borderId="0" xfId="0" applyFont="1" applyFill="1" applyBorder="1"/>
    <xf numFmtId="0" fontId="2" fillId="7" borderId="0" xfId="0" applyFont="1" applyFill="1" applyBorder="1" applyAlignment="1">
      <alignment horizontal="right"/>
    </xf>
    <xf numFmtId="0" fontId="2" fillId="7" borderId="5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2" xfId="0" applyFont="1" applyFill="1" applyBorder="1"/>
    <xf numFmtId="0" fontId="2" fillId="5" borderId="4" xfId="0" applyFont="1" applyFill="1" applyBorder="1"/>
    <xf numFmtId="2" fontId="2" fillId="5" borderId="3" xfId="0" applyNumberFormat="1" applyFont="1" applyFill="1" applyBorder="1" applyAlignment="1">
      <alignment horizontal="center"/>
    </xf>
    <xf numFmtId="165" fontId="2" fillId="5" borderId="3" xfId="0" applyNumberFormat="1" applyFont="1" applyFill="1" applyBorder="1" applyAlignment="1">
      <alignment horizontal="center"/>
    </xf>
    <xf numFmtId="0" fontId="2" fillId="4" borderId="1" xfId="0" applyFont="1" applyFill="1" applyBorder="1"/>
    <xf numFmtId="0" fontId="2" fillId="4" borderId="2" xfId="0" applyFont="1" applyFill="1" applyBorder="1"/>
    <xf numFmtId="2" fontId="2" fillId="4" borderId="3" xfId="0" applyNumberFormat="1" applyFont="1" applyFill="1" applyBorder="1" applyAlignment="1">
      <alignment horizontal="center"/>
    </xf>
    <xf numFmtId="0" fontId="2" fillId="7" borderId="10" xfId="0" applyFont="1" applyFill="1" applyBorder="1"/>
    <xf numFmtId="0" fontId="4" fillId="7" borderId="11" xfId="0" applyFont="1" applyFill="1" applyBorder="1"/>
    <xf numFmtId="0" fontId="2" fillId="7" borderId="11" xfId="0" applyFont="1" applyFill="1" applyBorder="1"/>
    <xf numFmtId="0" fontId="2" fillId="7" borderId="11" xfId="0" applyFont="1" applyFill="1" applyBorder="1" applyAlignment="1">
      <alignment horizontal="right"/>
    </xf>
    <xf numFmtId="0" fontId="2" fillId="7" borderId="12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4" fillId="8" borderId="0" xfId="0" applyFont="1" applyFill="1"/>
    <xf numFmtId="0" fontId="3" fillId="0" borderId="0" xfId="0" applyFont="1"/>
    <xf numFmtId="0" fontId="3" fillId="0" borderId="0" xfId="0" applyFont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9" borderId="3" xfId="0" applyFont="1" applyFill="1" applyBorder="1" applyAlignment="1">
      <alignment horizontal="center"/>
    </xf>
    <xf numFmtId="0" fontId="2" fillId="9" borderId="3" xfId="0" applyFont="1" applyFill="1" applyBorder="1"/>
    <xf numFmtId="0" fontId="2" fillId="9" borderId="3" xfId="0" applyFont="1" applyFill="1" applyBorder="1" applyAlignment="1">
      <alignment horizontal="left"/>
    </xf>
    <xf numFmtId="0" fontId="2" fillId="9" borderId="1" xfId="0" applyFont="1" applyFill="1" applyBorder="1" applyAlignment="1">
      <alignment horizontal="center"/>
    </xf>
    <xf numFmtId="0" fontId="2" fillId="9" borderId="4" xfId="0" applyFont="1" applyFill="1" applyBorder="1" applyAlignment="1">
      <alignment horizontal="center"/>
    </xf>
    <xf numFmtId="165" fontId="2" fillId="9" borderId="3" xfId="0" applyNumberFormat="1" applyFont="1" applyFill="1" applyBorder="1" applyAlignment="1">
      <alignment horizontal="center"/>
    </xf>
    <xf numFmtId="0" fontId="2" fillId="5" borderId="6" xfId="0" applyFont="1" applyFill="1" applyBorder="1"/>
    <xf numFmtId="1" fontId="2" fillId="2" borderId="0" xfId="0" applyNumberFormat="1" applyFont="1" applyFill="1" applyAlignment="1">
      <alignment horizontal="center"/>
    </xf>
    <xf numFmtId="1" fontId="2" fillId="2" borderId="14" xfId="0" applyNumberFormat="1" applyFont="1" applyFill="1" applyBorder="1" applyAlignment="1">
      <alignment horizontal="center"/>
    </xf>
    <xf numFmtId="1" fontId="2" fillId="2" borderId="0" xfId="0" applyNumberFormat="1" applyFont="1" applyFill="1"/>
    <xf numFmtId="1" fontId="3" fillId="2" borderId="0" xfId="0" applyNumberFormat="1" applyFont="1" applyFill="1" applyAlignment="1">
      <alignment horizontal="center"/>
    </xf>
    <xf numFmtId="1" fontId="2" fillId="2" borderId="0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47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3" width="6.7109375" style="79" customWidth="1"/>
    <col min="4" max="4" width="9.85546875" style="80" customWidth="1"/>
    <col min="5" max="12" width="5.7109375" style="80" customWidth="1"/>
    <col min="13" max="13" width="6.28515625" style="80" customWidth="1"/>
    <col min="14" max="14" width="8.28515625" style="80" customWidth="1"/>
    <col min="15" max="15" width="0.7109375" style="80" customWidth="1"/>
    <col min="16" max="23" width="5.7109375" style="80" customWidth="1"/>
    <col min="24" max="27" width="5.7109375" style="25" customWidth="1"/>
    <col min="28" max="28" width="6.28515625" style="25" customWidth="1"/>
    <col min="29" max="29" width="2.85546875" style="25" customWidth="1"/>
    <col min="30" max="30" width="3" style="25" customWidth="1"/>
    <col min="31" max="31" width="2.7109375" style="25" customWidth="1"/>
    <col min="32" max="32" width="26" style="25" customWidth="1"/>
    <col min="33" max="33" width="6.7109375" style="25" customWidth="1"/>
    <col min="34" max="16384" width="9.140625" style="25"/>
  </cols>
  <sheetData>
    <row r="1" spans="1:38" s="9" customFormat="1" ht="15" customHeight="1" x14ac:dyDescent="0.25">
      <c r="A1" s="1"/>
      <c r="B1" s="2" t="s">
        <v>73</v>
      </c>
      <c r="C1" s="2"/>
      <c r="D1" s="3"/>
      <c r="E1" s="3"/>
      <c r="F1" s="4" t="s">
        <v>44</v>
      </c>
      <c r="G1" s="5"/>
      <c r="H1" s="3"/>
      <c r="I1" s="5"/>
      <c r="J1" s="5"/>
      <c r="K1" s="5"/>
      <c r="L1" s="3"/>
      <c r="M1" s="6"/>
      <c r="N1" s="5"/>
      <c r="O1" s="6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7"/>
      <c r="AG1" s="8"/>
      <c r="AH1" s="8"/>
      <c r="AI1" s="8"/>
      <c r="AJ1" s="8"/>
      <c r="AK1" s="8"/>
      <c r="AL1" s="8"/>
    </row>
    <row r="2" spans="1:38" s="9" customFormat="1" ht="15" customHeight="1" x14ac:dyDescent="0.2">
      <c r="A2" s="1"/>
      <c r="B2" s="10" t="s">
        <v>10</v>
      </c>
      <c r="C2" s="11"/>
      <c r="D2" s="12"/>
      <c r="E2" s="13" t="s">
        <v>17</v>
      </c>
      <c r="F2" s="14"/>
      <c r="G2" s="14"/>
      <c r="H2" s="14"/>
      <c r="I2" s="21" t="s">
        <v>11</v>
      </c>
      <c r="J2" s="17"/>
      <c r="K2" s="14"/>
      <c r="L2" s="14"/>
      <c r="M2" s="14"/>
      <c r="N2" s="15"/>
      <c r="O2" s="19"/>
      <c r="P2" s="20" t="s">
        <v>18</v>
      </c>
      <c r="Q2" s="14"/>
      <c r="R2" s="14"/>
      <c r="S2" s="14"/>
      <c r="T2" s="21"/>
      <c r="U2" s="22" t="s">
        <v>19</v>
      </c>
      <c r="V2" s="14"/>
      <c r="W2" s="14"/>
      <c r="X2" s="14"/>
      <c r="Y2" s="15"/>
      <c r="Z2" s="22" t="s">
        <v>28</v>
      </c>
      <c r="AA2" s="14"/>
      <c r="AB2" s="14"/>
      <c r="AC2" s="20"/>
      <c r="AD2" s="14"/>
      <c r="AE2" s="15"/>
      <c r="AF2" s="13" t="s">
        <v>29</v>
      </c>
      <c r="AG2" s="23"/>
      <c r="AH2" s="8"/>
      <c r="AI2" s="8"/>
      <c r="AJ2" s="8"/>
      <c r="AK2" s="8"/>
      <c r="AL2" s="8"/>
    </row>
    <row r="3" spans="1:38" ht="15" customHeight="1" x14ac:dyDescent="0.2">
      <c r="A3" s="1"/>
      <c r="B3" s="18" t="s">
        <v>0</v>
      </c>
      <c r="C3" s="18" t="s">
        <v>12</v>
      </c>
      <c r="D3" s="13" t="s">
        <v>1</v>
      </c>
      <c r="E3" s="18" t="s">
        <v>4</v>
      </c>
      <c r="F3" s="18" t="s">
        <v>13</v>
      </c>
      <c r="G3" s="15" t="s">
        <v>14</v>
      </c>
      <c r="H3" s="18" t="s">
        <v>15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21</v>
      </c>
      <c r="O3" s="24"/>
      <c r="P3" s="18" t="s">
        <v>4</v>
      </c>
      <c r="Q3" s="18" t="s">
        <v>13</v>
      </c>
      <c r="R3" s="15" t="s">
        <v>14</v>
      </c>
      <c r="S3" s="18" t="s">
        <v>15</v>
      </c>
      <c r="T3" s="18" t="s">
        <v>3</v>
      </c>
      <c r="U3" s="18" t="s">
        <v>4</v>
      </c>
      <c r="V3" s="18" t="s">
        <v>13</v>
      </c>
      <c r="W3" s="15" t="s">
        <v>14</v>
      </c>
      <c r="X3" s="18" t="s">
        <v>15</v>
      </c>
      <c r="Y3" s="18" t="s">
        <v>3</v>
      </c>
      <c r="Z3" s="18" t="s">
        <v>22</v>
      </c>
      <c r="AA3" s="18" t="s">
        <v>23</v>
      </c>
      <c r="AB3" s="15" t="s">
        <v>24</v>
      </c>
      <c r="AC3" s="15" t="s">
        <v>30</v>
      </c>
      <c r="AD3" s="17" t="s">
        <v>31</v>
      </c>
      <c r="AE3" s="18" t="s">
        <v>32</v>
      </c>
      <c r="AF3" s="13"/>
      <c r="AG3" s="23"/>
      <c r="AH3" s="8"/>
      <c r="AI3" s="8"/>
      <c r="AJ3" s="8"/>
      <c r="AK3" s="8"/>
      <c r="AL3" s="8"/>
    </row>
    <row r="4" spans="1:38" ht="15" customHeight="1" x14ac:dyDescent="0.2">
      <c r="A4" s="1"/>
      <c r="B4" s="83">
        <v>2003</v>
      </c>
      <c r="C4" s="83"/>
      <c r="D4" s="84" t="s">
        <v>43</v>
      </c>
      <c r="E4" s="83"/>
      <c r="F4" s="85" t="s">
        <v>45</v>
      </c>
      <c r="G4" s="86"/>
      <c r="H4" s="87"/>
      <c r="I4" s="83"/>
      <c r="J4" s="83"/>
      <c r="K4" s="83"/>
      <c r="L4" s="83"/>
      <c r="M4" s="83"/>
      <c r="N4" s="88"/>
      <c r="O4" s="24"/>
      <c r="P4" s="26"/>
      <c r="Q4" s="26"/>
      <c r="R4" s="26"/>
      <c r="S4" s="26"/>
      <c r="T4" s="26"/>
      <c r="U4" s="27"/>
      <c r="V4" s="27"/>
      <c r="W4" s="27"/>
      <c r="X4" s="27"/>
      <c r="Y4" s="27"/>
      <c r="Z4" s="26"/>
      <c r="AA4" s="26"/>
      <c r="AB4" s="28"/>
      <c r="AC4" s="26"/>
      <c r="AD4" s="26"/>
      <c r="AE4" s="26"/>
      <c r="AF4" s="29"/>
      <c r="AG4" s="23"/>
      <c r="AH4" s="8"/>
      <c r="AI4" s="8"/>
      <c r="AJ4" s="8"/>
      <c r="AK4" s="8"/>
      <c r="AL4" s="8"/>
    </row>
    <row r="5" spans="1:38" ht="15" customHeight="1" x14ac:dyDescent="0.2">
      <c r="A5" s="1"/>
      <c r="B5" s="26">
        <v>2004</v>
      </c>
      <c r="C5" s="26"/>
      <c r="D5" s="34"/>
      <c r="E5" s="26"/>
      <c r="F5" s="28"/>
      <c r="G5" s="38"/>
      <c r="H5" s="47"/>
      <c r="I5" s="26"/>
      <c r="J5" s="26"/>
      <c r="K5" s="26"/>
      <c r="L5" s="26"/>
      <c r="M5" s="26"/>
      <c r="N5" s="35"/>
      <c r="O5" s="24"/>
      <c r="P5" s="26"/>
      <c r="Q5" s="26"/>
      <c r="R5" s="26"/>
      <c r="S5" s="26"/>
      <c r="T5" s="26"/>
      <c r="U5" s="27"/>
      <c r="V5" s="27"/>
      <c r="W5" s="27"/>
      <c r="X5" s="27"/>
      <c r="Y5" s="27"/>
      <c r="Z5" s="26"/>
      <c r="AA5" s="26"/>
      <c r="AB5" s="28"/>
      <c r="AC5" s="26"/>
      <c r="AD5" s="26"/>
      <c r="AE5" s="26"/>
      <c r="AF5" s="29"/>
      <c r="AG5" s="23"/>
      <c r="AH5" s="8"/>
      <c r="AI5" s="8"/>
      <c r="AJ5" s="8"/>
      <c r="AK5" s="8"/>
      <c r="AL5" s="8"/>
    </row>
    <row r="6" spans="1:38" ht="15" customHeight="1" x14ac:dyDescent="0.2">
      <c r="A6" s="1"/>
      <c r="B6" s="83">
        <v>2005</v>
      </c>
      <c r="C6" s="83"/>
      <c r="D6" s="84" t="s">
        <v>43</v>
      </c>
      <c r="E6" s="83"/>
      <c r="F6" s="85" t="s">
        <v>45</v>
      </c>
      <c r="G6" s="86"/>
      <c r="H6" s="87"/>
      <c r="I6" s="83"/>
      <c r="J6" s="83"/>
      <c r="K6" s="83"/>
      <c r="L6" s="83"/>
      <c r="M6" s="83"/>
      <c r="N6" s="88"/>
      <c r="O6" s="24"/>
      <c r="P6" s="26"/>
      <c r="Q6" s="26"/>
      <c r="R6" s="26"/>
      <c r="S6" s="26"/>
      <c r="T6" s="26"/>
      <c r="U6" s="27"/>
      <c r="V6" s="27"/>
      <c r="W6" s="27"/>
      <c r="X6" s="27"/>
      <c r="Y6" s="27"/>
      <c r="Z6" s="26"/>
      <c r="AA6" s="26"/>
      <c r="AB6" s="28"/>
      <c r="AC6" s="26"/>
      <c r="AD6" s="26"/>
      <c r="AE6" s="26"/>
      <c r="AF6" s="29"/>
      <c r="AG6" s="23"/>
      <c r="AH6" s="8"/>
      <c r="AI6" s="8"/>
      <c r="AJ6" s="8"/>
      <c r="AK6" s="8"/>
      <c r="AL6" s="8"/>
    </row>
    <row r="7" spans="1:38" ht="15" customHeight="1" x14ac:dyDescent="0.2">
      <c r="A7" s="1"/>
      <c r="B7" s="30">
        <v>2006</v>
      </c>
      <c r="C7" s="30"/>
      <c r="D7" s="31" t="s">
        <v>46</v>
      </c>
      <c r="E7" s="30"/>
      <c r="F7" s="32" t="s">
        <v>34</v>
      </c>
      <c r="G7" s="82"/>
      <c r="H7" s="81"/>
      <c r="I7" s="30"/>
      <c r="J7" s="30"/>
      <c r="K7" s="30"/>
      <c r="L7" s="30"/>
      <c r="M7" s="30"/>
      <c r="N7" s="33"/>
      <c r="O7" s="24"/>
      <c r="P7" s="26"/>
      <c r="Q7" s="26"/>
      <c r="R7" s="26"/>
      <c r="S7" s="26"/>
      <c r="T7" s="26"/>
      <c r="U7" s="27"/>
      <c r="V7" s="27"/>
      <c r="W7" s="27"/>
      <c r="X7" s="27"/>
      <c r="Y7" s="27"/>
      <c r="Z7" s="26"/>
      <c r="AA7" s="26"/>
      <c r="AB7" s="28"/>
      <c r="AC7" s="26"/>
      <c r="AD7" s="26"/>
      <c r="AE7" s="26"/>
      <c r="AF7" s="29"/>
      <c r="AG7" s="23"/>
      <c r="AH7" s="8"/>
      <c r="AI7" s="8"/>
      <c r="AJ7" s="8"/>
      <c r="AK7" s="8"/>
      <c r="AL7" s="8"/>
    </row>
    <row r="8" spans="1:38" ht="15" customHeight="1" x14ac:dyDescent="0.2">
      <c r="A8" s="1"/>
      <c r="B8" s="83">
        <v>2007</v>
      </c>
      <c r="C8" s="83"/>
      <c r="D8" s="84" t="s">
        <v>48</v>
      </c>
      <c r="E8" s="83"/>
      <c r="F8" s="85" t="s">
        <v>45</v>
      </c>
      <c r="G8" s="86"/>
      <c r="H8" s="87"/>
      <c r="I8" s="83"/>
      <c r="J8" s="83"/>
      <c r="K8" s="83"/>
      <c r="L8" s="83"/>
      <c r="M8" s="83"/>
      <c r="N8" s="88"/>
      <c r="O8" s="24"/>
      <c r="P8" s="26"/>
      <c r="Q8" s="26"/>
      <c r="R8" s="26"/>
      <c r="S8" s="26"/>
      <c r="T8" s="26"/>
      <c r="U8" s="27"/>
      <c r="V8" s="27"/>
      <c r="W8" s="27"/>
      <c r="X8" s="27"/>
      <c r="Y8" s="27"/>
      <c r="Z8" s="26"/>
      <c r="AA8" s="26"/>
      <c r="AB8" s="28"/>
      <c r="AC8" s="26"/>
      <c r="AD8" s="26"/>
      <c r="AE8" s="26"/>
      <c r="AF8" s="29"/>
      <c r="AG8" s="23"/>
      <c r="AH8" s="8"/>
      <c r="AI8" s="8"/>
      <c r="AJ8" s="8"/>
      <c r="AK8" s="8"/>
      <c r="AL8" s="8"/>
    </row>
    <row r="9" spans="1:38" ht="15" customHeight="1" x14ac:dyDescent="0.2">
      <c r="A9" s="1"/>
      <c r="B9" s="26">
        <v>2008</v>
      </c>
      <c r="C9" s="26"/>
      <c r="D9" s="34"/>
      <c r="E9" s="26"/>
      <c r="F9" s="28"/>
      <c r="G9" s="38"/>
      <c r="H9" s="47"/>
      <c r="I9" s="26"/>
      <c r="J9" s="26"/>
      <c r="K9" s="26"/>
      <c r="L9" s="26"/>
      <c r="M9" s="26"/>
      <c r="N9" s="35"/>
      <c r="O9" s="24"/>
      <c r="P9" s="26"/>
      <c r="Q9" s="26"/>
      <c r="R9" s="26"/>
      <c r="S9" s="26"/>
      <c r="T9" s="26"/>
      <c r="U9" s="27"/>
      <c r="V9" s="27"/>
      <c r="W9" s="27"/>
      <c r="X9" s="27"/>
      <c r="Y9" s="27"/>
      <c r="Z9" s="26"/>
      <c r="AA9" s="26"/>
      <c r="AB9" s="28"/>
      <c r="AC9" s="26"/>
      <c r="AD9" s="26"/>
      <c r="AE9" s="26"/>
      <c r="AF9" s="29"/>
      <c r="AG9" s="23"/>
      <c r="AH9" s="8"/>
      <c r="AI9" s="8"/>
      <c r="AJ9" s="8"/>
      <c r="AK9" s="8"/>
      <c r="AL9" s="8"/>
    </row>
    <row r="10" spans="1:38" ht="15" customHeight="1" x14ac:dyDescent="0.2">
      <c r="A10" s="1"/>
      <c r="B10" s="30">
        <v>2009</v>
      </c>
      <c r="C10" s="30"/>
      <c r="D10" s="31" t="s">
        <v>50</v>
      </c>
      <c r="E10" s="30"/>
      <c r="F10" s="32" t="s">
        <v>34</v>
      </c>
      <c r="G10" s="82"/>
      <c r="H10" s="81"/>
      <c r="I10" s="30"/>
      <c r="J10" s="30"/>
      <c r="K10" s="30"/>
      <c r="L10" s="30"/>
      <c r="M10" s="30"/>
      <c r="N10" s="33"/>
      <c r="O10" s="24"/>
      <c r="P10" s="26"/>
      <c r="Q10" s="26"/>
      <c r="R10" s="26"/>
      <c r="S10" s="26"/>
      <c r="T10" s="26"/>
      <c r="U10" s="27"/>
      <c r="V10" s="27"/>
      <c r="W10" s="27"/>
      <c r="X10" s="27"/>
      <c r="Y10" s="27"/>
      <c r="Z10" s="26"/>
      <c r="AA10" s="26"/>
      <c r="AB10" s="28"/>
      <c r="AC10" s="26"/>
      <c r="AD10" s="26"/>
      <c r="AE10" s="26"/>
      <c r="AF10" s="29"/>
      <c r="AG10" s="23"/>
      <c r="AH10" s="8"/>
      <c r="AI10" s="8"/>
      <c r="AJ10" s="8"/>
      <c r="AK10" s="8"/>
      <c r="AL10" s="8"/>
    </row>
    <row r="11" spans="1:38" ht="15" customHeight="1" x14ac:dyDescent="0.2">
      <c r="A11" s="1"/>
      <c r="B11" s="30">
        <v>2010</v>
      </c>
      <c r="C11" s="30"/>
      <c r="D11" s="31" t="s">
        <v>50</v>
      </c>
      <c r="E11" s="30"/>
      <c r="F11" s="32" t="s">
        <v>34</v>
      </c>
      <c r="G11" s="82"/>
      <c r="H11" s="81"/>
      <c r="I11" s="30"/>
      <c r="J11" s="30"/>
      <c r="K11" s="30"/>
      <c r="L11" s="30"/>
      <c r="M11" s="30"/>
      <c r="N11" s="33"/>
      <c r="O11" s="24"/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6"/>
      <c r="AA11" s="26"/>
      <c r="AB11" s="28"/>
      <c r="AC11" s="26"/>
      <c r="AD11" s="26"/>
      <c r="AE11" s="26"/>
      <c r="AF11" s="29"/>
      <c r="AG11" s="23"/>
      <c r="AH11" s="8"/>
      <c r="AI11" s="8"/>
      <c r="AJ11" s="8"/>
      <c r="AK11" s="8"/>
      <c r="AL11" s="8"/>
    </row>
    <row r="12" spans="1:38" ht="15" customHeight="1" x14ac:dyDescent="0.2">
      <c r="A12" s="1"/>
      <c r="B12" s="30">
        <v>2011</v>
      </c>
      <c r="C12" s="30"/>
      <c r="D12" s="31" t="s">
        <v>50</v>
      </c>
      <c r="E12" s="30"/>
      <c r="F12" s="32" t="s">
        <v>34</v>
      </c>
      <c r="G12" s="82"/>
      <c r="H12" s="81"/>
      <c r="I12" s="30"/>
      <c r="J12" s="30"/>
      <c r="K12" s="30"/>
      <c r="L12" s="30"/>
      <c r="M12" s="30"/>
      <c r="N12" s="33"/>
      <c r="O12" s="24"/>
      <c r="P12" s="26"/>
      <c r="Q12" s="26"/>
      <c r="R12" s="26"/>
      <c r="S12" s="26"/>
      <c r="T12" s="26"/>
      <c r="U12" s="27"/>
      <c r="V12" s="27"/>
      <c r="W12" s="27"/>
      <c r="X12" s="27"/>
      <c r="Y12" s="27"/>
      <c r="Z12" s="26"/>
      <c r="AA12" s="26"/>
      <c r="AB12" s="28"/>
      <c r="AC12" s="26"/>
      <c r="AD12" s="26"/>
      <c r="AE12" s="26"/>
      <c r="AF12" s="29"/>
      <c r="AG12" s="23"/>
      <c r="AH12" s="8"/>
      <c r="AI12" s="8"/>
      <c r="AJ12" s="8"/>
      <c r="AK12" s="8"/>
      <c r="AL12" s="8"/>
    </row>
    <row r="13" spans="1:38" ht="15" customHeight="1" x14ac:dyDescent="0.2">
      <c r="A13" s="1"/>
      <c r="B13" s="30">
        <v>2012</v>
      </c>
      <c r="C13" s="30"/>
      <c r="D13" s="31" t="s">
        <v>43</v>
      </c>
      <c r="E13" s="30"/>
      <c r="F13" s="32" t="s">
        <v>34</v>
      </c>
      <c r="G13" s="82"/>
      <c r="H13" s="81"/>
      <c r="I13" s="30"/>
      <c r="J13" s="30"/>
      <c r="K13" s="30"/>
      <c r="L13" s="30"/>
      <c r="M13" s="30"/>
      <c r="N13" s="33"/>
      <c r="O13" s="24"/>
      <c r="P13" s="26"/>
      <c r="Q13" s="26"/>
      <c r="R13" s="26"/>
      <c r="S13" s="26"/>
      <c r="T13" s="26"/>
      <c r="U13" s="27"/>
      <c r="V13" s="27"/>
      <c r="W13" s="27"/>
      <c r="X13" s="27"/>
      <c r="Y13" s="27"/>
      <c r="Z13" s="26"/>
      <c r="AA13" s="26"/>
      <c r="AB13" s="28"/>
      <c r="AC13" s="26"/>
      <c r="AD13" s="26"/>
      <c r="AE13" s="26"/>
      <c r="AF13" s="29"/>
      <c r="AG13" s="23"/>
      <c r="AH13" s="8"/>
      <c r="AI13" s="8"/>
      <c r="AJ13" s="8"/>
      <c r="AK13" s="8"/>
      <c r="AL13" s="8"/>
    </row>
    <row r="14" spans="1:38" ht="15" customHeight="1" x14ac:dyDescent="0.2">
      <c r="A14" s="1"/>
      <c r="B14" s="26">
        <v>2012</v>
      </c>
      <c r="C14" s="26" t="s">
        <v>52</v>
      </c>
      <c r="D14" s="34" t="s">
        <v>50</v>
      </c>
      <c r="E14" s="26">
        <v>21</v>
      </c>
      <c r="F14" s="26">
        <v>0</v>
      </c>
      <c r="G14" s="26">
        <v>1</v>
      </c>
      <c r="H14" s="26">
        <v>15</v>
      </c>
      <c r="I14" s="26">
        <v>56</v>
      </c>
      <c r="J14" s="26">
        <v>36</v>
      </c>
      <c r="K14" s="26">
        <v>13</v>
      </c>
      <c r="L14" s="26">
        <v>6</v>
      </c>
      <c r="M14" s="26">
        <v>1</v>
      </c>
      <c r="N14" s="35">
        <v>0.373</v>
      </c>
      <c r="O14" s="90">
        <f>PRODUCT(I14/N14)</f>
        <v>150.13404825737265</v>
      </c>
      <c r="P14" s="26">
        <v>3</v>
      </c>
      <c r="Q14" s="26">
        <v>0</v>
      </c>
      <c r="R14" s="26">
        <v>0</v>
      </c>
      <c r="S14" s="26">
        <v>0</v>
      </c>
      <c r="T14" s="26">
        <v>2</v>
      </c>
      <c r="U14" s="27"/>
      <c r="V14" s="27"/>
      <c r="W14" s="27"/>
      <c r="X14" s="27"/>
      <c r="Y14" s="27"/>
      <c r="Z14" s="26"/>
      <c r="AA14" s="26"/>
      <c r="AB14" s="28"/>
      <c r="AC14" s="26"/>
      <c r="AD14" s="26"/>
      <c r="AE14" s="26"/>
      <c r="AF14" s="29" t="s">
        <v>53</v>
      </c>
      <c r="AG14" s="23"/>
      <c r="AH14" s="8"/>
      <c r="AI14" s="8"/>
      <c r="AJ14" s="8"/>
      <c r="AK14" s="8"/>
      <c r="AL14" s="8"/>
    </row>
    <row r="15" spans="1:38" ht="15" customHeight="1" x14ac:dyDescent="0.2">
      <c r="A15" s="1"/>
      <c r="B15" s="26">
        <v>2013</v>
      </c>
      <c r="C15" s="26" t="s">
        <v>62</v>
      </c>
      <c r="D15" s="34" t="s">
        <v>50</v>
      </c>
      <c r="E15" s="26">
        <v>21</v>
      </c>
      <c r="F15" s="26">
        <v>0</v>
      </c>
      <c r="G15" s="26">
        <v>2</v>
      </c>
      <c r="H15" s="26">
        <v>8</v>
      </c>
      <c r="I15" s="26">
        <v>46</v>
      </c>
      <c r="J15" s="26">
        <v>21</v>
      </c>
      <c r="K15" s="26">
        <v>14</v>
      </c>
      <c r="L15" s="26">
        <v>9</v>
      </c>
      <c r="M15" s="26">
        <v>2</v>
      </c>
      <c r="N15" s="35">
        <v>0.4466</v>
      </c>
      <c r="O15" s="90">
        <f>PRODUCT(I15/N15)</f>
        <v>103.00044782803404</v>
      </c>
      <c r="P15" s="26">
        <v>3</v>
      </c>
      <c r="Q15" s="26">
        <v>0</v>
      </c>
      <c r="R15" s="26">
        <v>0</v>
      </c>
      <c r="S15" s="26">
        <v>1</v>
      </c>
      <c r="T15" s="26">
        <v>8</v>
      </c>
      <c r="U15" s="27"/>
      <c r="V15" s="27"/>
      <c r="W15" s="27"/>
      <c r="X15" s="27"/>
      <c r="Y15" s="27"/>
      <c r="Z15" s="26"/>
      <c r="AA15" s="26"/>
      <c r="AB15" s="28"/>
      <c r="AC15" s="26"/>
      <c r="AD15" s="26"/>
      <c r="AE15" s="26"/>
      <c r="AF15" s="29" t="s">
        <v>53</v>
      </c>
      <c r="AG15" s="23"/>
      <c r="AH15" s="8"/>
      <c r="AI15" s="8"/>
      <c r="AJ15" s="8"/>
      <c r="AK15" s="8"/>
      <c r="AL15" s="8"/>
    </row>
    <row r="16" spans="1:38" ht="15" customHeight="1" x14ac:dyDescent="0.2">
      <c r="A16" s="1"/>
      <c r="B16" s="26">
        <v>2014</v>
      </c>
      <c r="C16" s="26" t="s">
        <v>63</v>
      </c>
      <c r="D16" s="34" t="s">
        <v>50</v>
      </c>
      <c r="E16" s="26">
        <v>24</v>
      </c>
      <c r="F16" s="26">
        <v>1</v>
      </c>
      <c r="G16" s="26">
        <v>1</v>
      </c>
      <c r="H16" s="26">
        <v>18</v>
      </c>
      <c r="I16" s="26">
        <v>94</v>
      </c>
      <c r="J16" s="26">
        <v>36</v>
      </c>
      <c r="K16" s="26">
        <v>47</v>
      </c>
      <c r="L16" s="26">
        <v>9</v>
      </c>
      <c r="M16" s="26">
        <v>2</v>
      </c>
      <c r="N16" s="35">
        <v>0.51100000000000001</v>
      </c>
      <c r="O16" s="90">
        <f>PRODUCT(I16/N16)</f>
        <v>183.95303326810176</v>
      </c>
      <c r="P16" s="26"/>
      <c r="Q16" s="26"/>
      <c r="R16" s="26"/>
      <c r="S16" s="26"/>
      <c r="T16" s="26"/>
      <c r="U16" s="27">
        <v>4</v>
      </c>
      <c r="V16" s="27">
        <v>0</v>
      </c>
      <c r="W16" s="27">
        <v>0</v>
      </c>
      <c r="X16" s="27">
        <v>4</v>
      </c>
      <c r="Y16" s="27">
        <v>19</v>
      </c>
      <c r="Z16" s="26"/>
      <c r="AA16" s="26"/>
      <c r="AB16" s="28"/>
      <c r="AC16" s="26"/>
      <c r="AD16" s="26"/>
      <c r="AE16" s="26"/>
      <c r="AF16" s="89" t="s">
        <v>71</v>
      </c>
      <c r="AG16" s="23"/>
      <c r="AH16" s="8"/>
      <c r="AI16" s="8"/>
      <c r="AJ16" s="8"/>
      <c r="AK16" s="8"/>
      <c r="AL16" s="8"/>
    </row>
    <row r="17" spans="1:38" ht="15" customHeight="1" x14ac:dyDescent="0.2">
      <c r="A17" s="1"/>
      <c r="B17" s="26">
        <v>2015</v>
      </c>
      <c r="C17" s="26" t="s">
        <v>72</v>
      </c>
      <c r="D17" s="34" t="s">
        <v>69</v>
      </c>
      <c r="E17" s="26">
        <v>4</v>
      </c>
      <c r="F17" s="26">
        <v>0</v>
      </c>
      <c r="G17" s="26">
        <v>1</v>
      </c>
      <c r="H17" s="26">
        <v>0</v>
      </c>
      <c r="I17" s="26">
        <v>7</v>
      </c>
      <c r="J17" s="26">
        <v>5</v>
      </c>
      <c r="K17" s="26">
        <v>1</v>
      </c>
      <c r="L17" s="26">
        <v>0</v>
      </c>
      <c r="M17" s="26">
        <v>1</v>
      </c>
      <c r="N17" s="35">
        <v>0.438</v>
      </c>
      <c r="O17" s="94"/>
      <c r="P17" s="26">
        <v>2</v>
      </c>
      <c r="Q17" s="26">
        <v>0</v>
      </c>
      <c r="R17" s="26">
        <v>0</v>
      </c>
      <c r="S17" s="26">
        <v>0</v>
      </c>
      <c r="T17" s="26">
        <v>4</v>
      </c>
      <c r="U17" s="27"/>
      <c r="V17" s="27"/>
      <c r="W17" s="27"/>
      <c r="X17" s="27"/>
      <c r="Y17" s="27"/>
      <c r="Z17" s="26"/>
      <c r="AA17" s="26"/>
      <c r="AB17" s="28"/>
      <c r="AC17" s="26"/>
      <c r="AD17" s="26"/>
      <c r="AE17" s="26">
        <v>1</v>
      </c>
      <c r="AF17" s="29" t="s">
        <v>53</v>
      </c>
      <c r="AG17" s="23"/>
      <c r="AH17" s="8"/>
      <c r="AI17" s="8"/>
      <c r="AJ17" s="8"/>
      <c r="AK17" s="8"/>
      <c r="AL17" s="8"/>
    </row>
    <row r="18" spans="1:38" ht="15" customHeight="1" x14ac:dyDescent="0.2">
      <c r="A18" s="1"/>
      <c r="B18" s="26">
        <v>2015</v>
      </c>
      <c r="C18" s="26" t="s">
        <v>70</v>
      </c>
      <c r="D18" s="34" t="s">
        <v>50</v>
      </c>
      <c r="E18" s="26">
        <v>3</v>
      </c>
      <c r="F18" s="26">
        <v>0</v>
      </c>
      <c r="G18" s="26">
        <v>1</v>
      </c>
      <c r="H18" s="26">
        <v>2</v>
      </c>
      <c r="I18" s="26">
        <v>11</v>
      </c>
      <c r="J18" s="26">
        <v>2</v>
      </c>
      <c r="K18" s="26">
        <v>3</v>
      </c>
      <c r="L18" s="26">
        <v>5</v>
      </c>
      <c r="M18" s="26">
        <v>1</v>
      </c>
      <c r="N18" s="35">
        <v>0.5</v>
      </c>
      <c r="O18" s="90">
        <f>PRODUCT(I18/N18)</f>
        <v>22</v>
      </c>
      <c r="P18" s="26"/>
      <c r="Q18" s="26"/>
      <c r="R18" s="26"/>
      <c r="S18" s="26"/>
      <c r="T18" s="26"/>
      <c r="U18" s="27"/>
      <c r="V18" s="27"/>
      <c r="W18" s="27"/>
      <c r="X18" s="27"/>
      <c r="Y18" s="27"/>
      <c r="Z18" s="26"/>
      <c r="AA18" s="26"/>
      <c r="AB18" s="28"/>
      <c r="AC18" s="26"/>
      <c r="AD18" s="26"/>
      <c r="AE18" s="26"/>
      <c r="AF18" s="29"/>
      <c r="AG18" s="23"/>
      <c r="AH18" s="8"/>
      <c r="AI18" s="8"/>
      <c r="AJ18" s="8"/>
      <c r="AK18" s="8"/>
      <c r="AL18" s="8"/>
    </row>
    <row r="19" spans="1:38" ht="15" customHeight="1" x14ac:dyDescent="0.2">
      <c r="A19" s="1"/>
      <c r="B19" s="26">
        <v>2016</v>
      </c>
      <c r="C19" s="26" t="s">
        <v>70</v>
      </c>
      <c r="D19" s="34" t="s">
        <v>50</v>
      </c>
      <c r="E19" s="26">
        <v>22</v>
      </c>
      <c r="F19" s="26">
        <v>0</v>
      </c>
      <c r="G19" s="26">
        <v>3</v>
      </c>
      <c r="H19" s="26">
        <v>19</v>
      </c>
      <c r="I19" s="26">
        <v>75</v>
      </c>
      <c r="J19" s="26">
        <v>23</v>
      </c>
      <c r="K19" s="26">
        <v>35</v>
      </c>
      <c r="L19" s="26">
        <v>14</v>
      </c>
      <c r="M19" s="26">
        <v>3</v>
      </c>
      <c r="N19" s="35">
        <v>0.47199999999999998</v>
      </c>
      <c r="O19" s="91">
        <v>159</v>
      </c>
      <c r="P19" s="26"/>
      <c r="Q19" s="26"/>
      <c r="R19" s="26"/>
      <c r="S19" s="26"/>
      <c r="T19" s="26"/>
      <c r="U19" s="27"/>
      <c r="V19" s="27"/>
      <c r="W19" s="27"/>
      <c r="X19" s="27"/>
      <c r="Y19" s="27"/>
      <c r="Z19" s="26"/>
      <c r="AA19" s="26"/>
      <c r="AB19" s="28"/>
      <c r="AC19" s="26"/>
      <c r="AD19" s="26"/>
      <c r="AE19" s="26"/>
      <c r="AF19" s="29"/>
      <c r="AG19" s="23"/>
      <c r="AH19" s="8"/>
      <c r="AI19" s="8"/>
      <c r="AJ19" s="8"/>
      <c r="AK19" s="8"/>
      <c r="AL19" s="8"/>
    </row>
    <row r="20" spans="1:38" ht="15" customHeight="1" x14ac:dyDescent="0.2">
      <c r="A20" s="1"/>
      <c r="B20" s="26">
        <v>2017</v>
      </c>
      <c r="C20" s="26"/>
      <c r="D20" s="34"/>
      <c r="E20" s="26"/>
      <c r="F20" s="28"/>
      <c r="G20" s="38"/>
      <c r="H20" s="47"/>
      <c r="I20" s="26"/>
      <c r="J20" s="26"/>
      <c r="K20" s="26"/>
      <c r="L20" s="26"/>
      <c r="M20" s="26"/>
      <c r="N20" s="35"/>
      <c r="O20" s="91"/>
      <c r="P20" s="26"/>
      <c r="Q20" s="26"/>
      <c r="R20" s="26"/>
      <c r="S20" s="26"/>
      <c r="T20" s="26"/>
      <c r="U20" s="27"/>
      <c r="V20" s="27"/>
      <c r="W20" s="27"/>
      <c r="X20" s="27"/>
      <c r="Y20" s="27"/>
      <c r="Z20" s="26"/>
      <c r="AA20" s="26"/>
      <c r="AB20" s="28"/>
      <c r="AC20" s="26"/>
      <c r="AD20" s="26"/>
      <c r="AE20" s="26"/>
      <c r="AF20" s="29"/>
      <c r="AG20" s="23"/>
      <c r="AH20" s="8"/>
      <c r="AI20" s="8"/>
      <c r="AJ20" s="8"/>
      <c r="AK20" s="8"/>
      <c r="AL20" s="8"/>
    </row>
    <row r="21" spans="1:38" ht="15" customHeight="1" x14ac:dyDescent="0.2">
      <c r="A21" s="1"/>
      <c r="B21" s="83">
        <v>2018</v>
      </c>
      <c r="C21" s="83"/>
      <c r="D21" s="84" t="s">
        <v>75</v>
      </c>
      <c r="E21" s="83"/>
      <c r="F21" s="85" t="s">
        <v>45</v>
      </c>
      <c r="G21" s="86"/>
      <c r="H21" s="87"/>
      <c r="I21" s="83"/>
      <c r="J21" s="83"/>
      <c r="K21" s="83"/>
      <c r="L21" s="83"/>
      <c r="M21" s="83"/>
      <c r="N21" s="88"/>
      <c r="O21" s="91"/>
      <c r="P21" s="26"/>
      <c r="Q21" s="26"/>
      <c r="R21" s="26"/>
      <c r="S21" s="26"/>
      <c r="T21" s="26"/>
      <c r="U21" s="27"/>
      <c r="V21" s="27"/>
      <c r="W21" s="27"/>
      <c r="X21" s="27"/>
      <c r="Y21" s="27"/>
      <c r="Z21" s="26"/>
      <c r="AA21" s="26"/>
      <c r="AB21" s="28"/>
      <c r="AC21" s="26"/>
      <c r="AD21" s="26"/>
      <c r="AE21" s="26"/>
      <c r="AF21" s="29"/>
      <c r="AG21" s="23"/>
      <c r="AH21" s="8"/>
      <c r="AI21" s="8"/>
      <c r="AJ21" s="8"/>
      <c r="AK21" s="8"/>
      <c r="AL21" s="8"/>
    </row>
    <row r="22" spans="1:38" ht="15" customHeight="1" x14ac:dyDescent="0.2">
      <c r="A22" s="1"/>
      <c r="B22" s="30">
        <v>2019</v>
      </c>
      <c r="C22" s="30"/>
      <c r="D22" s="31" t="s">
        <v>77</v>
      </c>
      <c r="E22" s="30"/>
      <c r="F22" s="32" t="s">
        <v>34</v>
      </c>
      <c r="G22" s="82"/>
      <c r="H22" s="81"/>
      <c r="I22" s="30"/>
      <c r="J22" s="30"/>
      <c r="K22" s="30"/>
      <c r="L22" s="30"/>
      <c r="M22" s="30"/>
      <c r="N22" s="33"/>
      <c r="O22" s="91"/>
      <c r="P22" s="26"/>
      <c r="Q22" s="26"/>
      <c r="R22" s="26"/>
      <c r="S22" s="26"/>
      <c r="T22" s="26"/>
      <c r="U22" s="27"/>
      <c r="V22" s="27"/>
      <c r="W22" s="27"/>
      <c r="X22" s="27"/>
      <c r="Y22" s="27"/>
      <c r="Z22" s="26"/>
      <c r="AA22" s="26"/>
      <c r="AB22" s="28"/>
      <c r="AC22" s="26"/>
      <c r="AD22" s="26"/>
      <c r="AE22" s="26"/>
      <c r="AF22" s="29"/>
      <c r="AG22" s="23"/>
      <c r="AH22" s="8"/>
      <c r="AI22" s="8"/>
      <c r="AJ22" s="8"/>
      <c r="AK22" s="8"/>
      <c r="AL22" s="8"/>
    </row>
    <row r="23" spans="1:38" ht="15" customHeight="1" x14ac:dyDescent="0.2">
      <c r="A23" s="1"/>
      <c r="B23" s="16" t="s">
        <v>9</v>
      </c>
      <c r="C23" s="17"/>
      <c r="D23" s="36"/>
      <c r="E23" s="18">
        <f t="shared" ref="E23:M23" si="0">SUM(E4:E19)</f>
        <v>95</v>
      </c>
      <c r="F23" s="18">
        <f t="shared" si="0"/>
        <v>1</v>
      </c>
      <c r="G23" s="18">
        <f t="shared" si="0"/>
        <v>9</v>
      </c>
      <c r="H23" s="18">
        <f t="shared" si="0"/>
        <v>62</v>
      </c>
      <c r="I23" s="18">
        <f t="shared" si="0"/>
        <v>289</v>
      </c>
      <c r="J23" s="18">
        <f t="shared" si="0"/>
        <v>123</v>
      </c>
      <c r="K23" s="18">
        <f t="shared" si="0"/>
        <v>113</v>
      </c>
      <c r="L23" s="18">
        <f t="shared" si="0"/>
        <v>43</v>
      </c>
      <c r="M23" s="18">
        <f t="shared" si="0"/>
        <v>10</v>
      </c>
      <c r="N23" s="37">
        <f>PRODUCT(I23/O23)</f>
        <v>0.46757131680407937</v>
      </c>
      <c r="O23" s="91">
        <f t="shared" ref="O23:AE23" si="1">SUM(O4:O19)</f>
        <v>618.08752935350844</v>
      </c>
      <c r="P23" s="18">
        <f t="shared" si="1"/>
        <v>8</v>
      </c>
      <c r="Q23" s="18">
        <f t="shared" si="1"/>
        <v>0</v>
      </c>
      <c r="R23" s="18">
        <f t="shared" si="1"/>
        <v>0</v>
      </c>
      <c r="S23" s="18">
        <f t="shared" si="1"/>
        <v>1</v>
      </c>
      <c r="T23" s="18">
        <f t="shared" si="1"/>
        <v>14</v>
      </c>
      <c r="U23" s="18">
        <f t="shared" si="1"/>
        <v>4</v>
      </c>
      <c r="V23" s="18">
        <f t="shared" si="1"/>
        <v>0</v>
      </c>
      <c r="W23" s="18">
        <f t="shared" si="1"/>
        <v>0</v>
      </c>
      <c r="X23" s="18">
        <f t="shared" si="1"/>
        <v>4</v>
      </c>
      <c r="Y23" s="18">
        <f t="shared" si="1"/>
        <v>19</v>
      </c>
      <c r="Z23" s="18">
        <f t="shared" si="1"/>
        <v>0</v>
      </c>
      <c r="AA23" s="18">
        <f t="shared" si="1"/>
        <v>0</v>
      </c>
      <c r="AB23" s="18">
        <f t="shared" si="1"/>
        <v>0</v>
      </c>
      <c r="AC23" s="18">
        <f t="shared" si="1"/>
        <v>0</v>
      </c>
      <c r="AD23" s="18">
        <f t="shared" si="1"/>
        <v>0</v>
      </c>
      <c r="AE23" s="18">
        <f t="shared" si="1"/>
        <v>1</v>
      </c>
      <c r="AF23" s="13"/>
      <c r="AG23" s="23"/>
      <c r="AH23" s="8"/>
      <c r="AI23" s="8"/>
      <c r="AJ23" s="8"/>
      <c r="AK23" s="8"/>
      <c r="AL23" s="8"/>
    </row>
    <row r="24" spans="1:38" ht="15" customHeight="1" x14ac:dyDescent="0.2">
      <c r="A24" s="1"/>
      <c r="B24" s="34" t="s">
        <v>2</v>
      </c>
      <c r="C24" s="38"/>
      <c r="D24" s="39">
        <f>SUM(F23:H23)+((I23-F23-G23)/3)+(E23/3)+(Z23*25)+(AA23*25)+(AB23*10)+(AC23*25)+(AD23*20)+(AE23*15)-15</f>
        <v>196.66666666666666</v>
      </c>
      <c r="E24" s="1"/>
      <c r="F24" s="1"/>
      <c r="G24" s="1"/>
      <c r="H24" s="1"/>
      <c r="I24" s="1"/>
      <c r="J24" s="1"/>
      <c r="K24" s="1"/>
      <c r="L24" s="1"/>
      <c r="M24" s="1"/>
      <c r="N24" s="40"/>
      <c r="O24" s="92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41"/>
      <c r="AE24" s="1"/>
      <c r="AF24" s="1"/>
      <c r="AG24" s="23"/>
      <c r="AH24" s="8"/>
      <c r="AI24" s="8"/>
      <c r="AJ24" s="8"/>
      <c r="AK24" s="8"/>
      <c r="AL24" s="8"/>
    </row>
    <row r="25" spans="1:38" s="9" customFormat="1" ht="11.2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40"/>
      <c r="O25" s="93"/>
      <c r="P25" s="1"/>
      <c r="Q25" s="42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43"/>
      <c r="AG25" s="23"/>
      <c r="AH25" s="8"/>
      <c r="AI25" s="8"/>
      <c r="AJ25" s="8"/>
      <c r="AK25" s="8"/>
      <c r="AL25" s="8"/>
    </row>
    <row r="26" spans="1:38" ht="15" customHeight="1" x14ac:dyDescent="0.25">
      <c r="A26" s="1"/>
      <c r="B26" s="22" t="s">
        <v>16</v>
      </c>
      <c r="C26" s="44"/>
      <c r="D26" s="44"/>
      <c r="E26" s="18" t="s">
        <v>4</v>
      </c>
      <c r="F26" s="18" t="s">
        <v>13</v>
      </c>
      <c r="G26" s="15" t="s">
        <v>14</v>
      </c>
      <c r="H26" s="18" t="s">
        <v>15</v>
      </c>
      <c r="I26" s="18" t="s">
        <v>3</v>
      </c>
      <c r="J26" s="1"/>
      <c r="K26" s="18" t="s">
        <v>25</v>
      </c>
      <c r="L26" s="18" t="s">
        <v>26</v>
      </c>
      <c r="M26" s="18" t="s">
        <v>27</v>
      </c>
      <c r="N26" s="37" t="s">
        <v>40</v>
      </c>
      <c r="O26" s="90"/>
      <c r="P26" s="45" t="s">
        <v>33</v>
      </c>
      <c r="Q26" s="12"/>
      <c r="R26" s="12"/>
      <c r="S26" s="12"/>
      <c r="T26" s="46"/>
      <c r="U26" s="46"/>
      <c r="V26" s="46"/>
      <c r="W26" s="46"/>
      <c r="X26" s="46"/>
      <c r="Y26" s="12"/>
      <c r="Z26" s="12"/>
      <c r="AA26" s="12"/>
      <c r="AB26" s="12"/>
      <c r="AC26" s="12"/>
      <c r="AD26" s="12"/>
      <c r="AE26" s="12"/>
      <c r="AF26" s="47"/>
      <c r="AG26" s="23"/>
      <c r="AH26" s="8"/>
      <c r="AI26" s="8"/>
      <c r="AJ26" s="8"/>
      <c r="AK26" s="8"/>
      <c r="AL26" s="8"/>
    </row>
    <row r="27" spans="1:38" ht="15" customHeight="1" x14ac:dyDescent="0.2">
      <c r="A27" s="1"/>
      <c r="B27" s="45" t="s">
        <v>17</v>
      </c>
      <c r="C27" s="12"/>
      <c r="D27" s="48"/>
      <c r="E27" s="26">
        <f>PRODUCT(E23)</f>
        <v>95</v>
      </c>
      <c r="F27" s="26">
        <f>PRODUCT(F23)</f>
        <v>1</v>
      </c>
      <c r="G27" s="26">
        <f>PRODUCT(G23)</f>
        <v>9</v>
      </c>
      <c r="H27" s="26">
        <f>PRODUCT(H23)</f>
        <v>62</v>
      </c>
      <c r="I27" s="26">
        <f>PRODUCT(I23)</f>
        <v>289</v>
      </c>
      <c r="J27" s="1"/>
      <c r="K27" s="49">
        <f>PRODUCT((F27+G27)/E27)</f>
        <v>0.10526315789473684</v>
      </c>
      <c r="L27" s="49">
        <f>PRODUCT(H27/E27)</f>
        <v>0.65263157894736845</v>
      </c>
      <c r="M27" s="49">
        <f>PRODUCT(I27/E27)</f>
        <v>3.0421052631578949</v>
      </c>
      <c r="N27" s="50">
        <f>PRODUCT(N23)</f>
        <v>0.46757131680407937</v>
      </c>
      <c r="O27" s="90">
        <f>PRODUCT(O23)</f>
        <v>618.08752935350844</v>
      </c>
      <c r="P27" s="51" t="s">
        <v>35</v>
      </c>
      <c r="Q27" s="52"/>
      <c r="R27" s="52"/>
      <c r="S27" s="61" t="s">
        <v>54</v>
      </c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4" t="s">
        <v>36</v>
      </c>
      <c r="AE27" s="53"/>
      <c r="AF27" s="55" t="s">
        <v>55</v>
      </c>
      <c r="AG27" s="23"/>
      <c r="AH27" s="8"/>
      <c r="AI27" s="8"/>
      <c r="AJ27" s="8"/>
      <c r="AK27" s="8"/>
      <c r="AL27" s="8"/>
    </row>
    <row r="28" spans="1:38" ht="15" customHeight="1" x14ac:dyDescent="0.2">
      <c r="A28" s="1"/>
      <c r="B28" s="56" t="s">
        <v>18</v>
      </c>
      <c r="C28" s="57"/>
      <c r="D28" s="58"/>
      <c r="E28" s="26">
        <f>PRODUCT(P23)</f>
        <v>8</v>
      </c>
      <c r="F28" s="26">
        <f>PRODUCT(Q23)</f>
        <v>0</v>
      </c>
      <c r="G28" s="26">
        <f>PRODUCT(R23)</f>
        <v>0</v>
      </c>
      <c r="H28" s="26">
        <f>PRODUCT(S23)</f>
        <v>1</v>
      </c>
      <c r="I28" s="26">
        <f>PRODUCT(T23)</f>
        <v>14</v>
      </c>
      <c r="J28" s="1"/>
      <c r="K28" s="49">
        <f>PRODUCT((F28+G28)/E28)</f>
        <v>0</v>
      </c>
      <c r="L28" s="49">
        <f>PRODUCT(H28/E28)</f>
        <v>0.125</v>
      </c>
      <c r="M28" s="49">
        <f>PRODUCT(I28/E28)</f>
        <v>1.75</v>
      </c>
      <c r="N28" s="35">
        <f>PRODUCT(I28/O28)</f>
        <v>0.24561403508771928</v>
      </c>
      <c r="O28" s="90">
        <v>57</v>
      </c>
      <c r="P28" s="59" t="s">
        <v>37</v>
      </c>
      <c r="Q28" s="60"/>
      <c r="R28" s="60"/>
      <c r="S28" s="61" t="s">
        <v>59</v>
      </c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2" t="s">
        <v>60</v>
      </c>
      <c r="AE28" s="61"/>
      <c r="AF28" s="63" t="s">
        <v>61</v>
      </c>
      <c r="AG28" s="23"/>
      <c r="AH28" s="8"/>
      <c r="AI28" s="8"/>
      <c r="AJ28" s="8"/>
      <c r="AK28" s="8"/>
      <c r="AL28" s="8"/>
    </row>
    <row r="29" spans="1:38" ht="15" customHeight="1" x14ac:dyDescent="0.2">
      <c r="A29" s="1"/>
      <c r="B29" s="64" t="s">
        <v>19</v>
      </c>
      <c r="C29" s="65"/>
      <c r="D29" s="66"/>
      <c r="E29" s="27">
        <f>PRODUCT(U23)</f>
        <v>4</v>
      </c>
      <c r="F29" s="27">
        <f>PRODUCT(V23)</f>
        <v>0</v>
      </c>
      <c r="G29" s="27">
        <f>PRODUCT(W23)</f>
        <v>0</v>
      </c>
      <c r="H29" s="27">
        <f>PRODUCT(X23)</f>
        <v>4</v>
      </c>
      <c r="I29" s="27">
        <f>PRODUCT(Y23)</f>
        <v>19</v>
      </c>
      <c r="J29" s="1"/>
      <c r="K29" s="67">
        <f>PRODUCT((F29+G29)/E29)</f>
        <v>0</v>
      </c>
      <c r="L29" s="67">
        <f>PRODUCT(H29/E29)</f>
        <v>1</v>
      </c>
      <c r="M29" s="67">
        <f>PRODUCT(I29/E29)</f>
        <v>4.75</v>
      </c>
      <c r="N29" s="68">
        <f>PRODUCT(I29/O29)</f>
        <v>0.55882352941176472</v>
      </c>
      <c r="O29" s="90">
        <v>34</v>
      </c>
      <c r="P29" s="59" t="s">
        <v>38</v>
      </c>
      <c r="Q29" s="60"/>
      <c r="R29" s="60"/>
      <c r="S29" s="61" t="s">
        <v>56</v>
      </c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2" t="s">
        <v>57</v>
      </c>
      <c r="AE29" s="61"/>
      <c r="AF29" s="63" t="s">
        <v>58</v>
      </c>
      <c r="AG29" s="23"/>
      <c r="AH29" s="8"/>
      <c r="AI29" s="8"/>
      <c r="AJ29" s="8"/>
      <c r="AK29" s="8"/>
      <c r="AL29" s="8"/>
    </row>
    <row r="30" spans="1:38" ht="15" customHeight="1" x14ac:dyDescent="0.2">
      <c r="A30" s="1"/>
      <c r="B30" s="69" t="s">
        <v>20</v>
      </c>
      <c r="C30" s="70"/>
      <c r="D30" s="36"/>
      <c r="E30" s="18">
        <f>SUM(E27:E29)</f>
        <v>107</v>
      </c>
      <c r="F30" s="18">
        <f>SUM(F27:F29)</f>
        <v>1</v>
      </c>
      <c r="G30" s="18">
        <f>SUM(G27:G29)</f>
        <v>9</v>
      </c>
      <c r="H30" s="18">
        <f>SUM(H27:H29)</f>
        <v>67</v>
      </c>
      <c r="I30" s="18">
        <f>SUM(I27:I29)</f>
        <v>322</v>
      </c>
      <c r="J30" s="1"/>
      <c r="K30" s="71">
        <f>PRODUCT((F30+G30)/E30)</f>
        <v>9.3457943925233641E-2</v>
      </c>
      <c r="L30" s="71">
        <f>PRODUCT(H30/E30)</f>
        <v>0.62616822429906538</v>
      </c>
      <c r="M30" s="71">
        <f>PRODUCT(I30/E30)</f>
        <v>3.0093457943925235</v>
      </c>
      <c r="N30" s="37">
        <f>PRODUCT(I30/O30)</f>
        <v>0.4541047285002669</v>
      </c>
      <c r="O30" s="90">
        <f>SUM(O27:O29)</f>
        <v>709.08752935350844</v>
      </c>
      <c r="P30" s="72" t="s">
        <v>39</v>
      </c>
      <c r="Q30" s="73"/>
      <c r="R30" s="73"/>
      <c r="S30" s="74" t="s">
        <v>65</v>
      </c>
      <c r="T30" s="74"/>
      <c r="U30" s="74"/>
      <c r="V30" s="74"/>
      <c r="W30" s="74"/>
      <c r="X30" s="74"/>
      <c r="Y30" s="74"/>
      <c r="Z30" s="74"/>
      <c r="AA30" s="74"/>
      <c r="AB30" s="74"/>
      <c r="AC30" s="74"/>
      <c r="AD30" s="75" t="s">
        <v>64</v>
      </c>
      <c r="AE30" s="74"/>
      <c r="AF30" s="76" t="s">
        <v>66</v>
      </c>
      <c r="AG30" s="23"/>
      <c r="AH30" s="8"/>
      <c r="AI30" s="8"/>
      <c r="AJ30" s="8"/>
      <c r="AK30" s="8"/>
      <c r="AL30" s="8"/>
    </row>
    <row r="31" spans="1:38" s="78" customFormat="1" ht="15" customHeight="1" x14ac:dyDescent="0.25">
      <c r="A31" s="1"/>
      <c r="B31" s="41"/>
      <c r="C31" s="41"/>
      <c r="D31" s="41"/>
      <c r="E31" s="41"/>
      <c r="F31" s="41"/>
      <c r="G31" s="41"/>
      <c r="H31" s="41"/>
      <c r="I31" s="41"/>
      <c r="J31" s="1"/>
      <c r="K31" s="41"/>
      <c r="L31" s="41"/>
      <c r="M31" s="41"/>
      <c r="N31" s="40"/>
      <c r="O31" s="24"/>
      <c r="P31" s="1"/>
      <c r="Q31" s="42"/>
      <c r="R31" s="1"/>
      <c r="S31" s="1"/>
      <c r="T31" s="24"/>
      <c r="U31" s="24"/>
      <c r="V31" s="77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23"/>
      <c r="AH31" s="8"/>
      <c r="AI31" s="8"/>
      <c r="AJ31" s="8"/>
      <c r="AK31" s="8"/>
      <c r="AL31" s="8"/>
    </row>
    <row r="32" spans="1:38" s="78" customFormat="1" ht="15" customHeight="1" x14ac:dyDescent="0.2">
      <c r="A32" s="1"/>
      <c r="B32" s="1" t="s">
        <v>41</v>
      </c>
      <c r="C32" s="1"/>
      <c r="D32" s="1" t="s">
        <v>42</v>
      </c>
      <c r="E32" s="1"/>
      <c r="F32" s="1"/>
      <c r="G32" s="1"/>
      <c r="H32" s="1"/>
      <c r="I32" s="1"/>
      <c r="J32" s="1"/>
      <c r="K32" s="1" t="s">
        <v>47</v>
      </c>
      <c r="L32" s="1"/>
      <c r="M32" s="1"/>
      <c r="N32" s="42"/>
      <c r="O32" s="24"/>
      <c r="P32" s="1"/>
      <c r="Q32" s="42"/>
      <c r="R32" s="1" t="s">
        <v>51</v>
      </c>
      <c r="S32" s="1"/>
      <c r="T32" s="1"/>
      <c r="U32" s="42"/>
      <c r="V32" s="24"/>
      <c r="W32" s="1"/>
      <c r="X32" s="1" t="s">
        <v>68</v>
      </c>
      <c r="Y32" s="1"/>
      <c r="Z32" s="1"/>
      <c r="AA32" s="1"/>
      <c r="AB32" s="1"/>
      <c r="AC32" s="1"/>
      <c r="AD32" s="1"/>
      <c r="AE32" s="1"/>
      <c r="AF32" s="1"/>
      <c r="AG32" s="23"/>
      <c r="AH32" s="8"/>
      <c r="AI32" s="8"/>
      <c r="AJ32" s="8"/>
      <c r="AK32" s="8"/>
      <c r="AL32" s="8"/>
    </row>
    <row r="33" spans="1:39" ht="15" customHeight="1" x14ac:dyDescent="0.25">
      <c r="A33" s="1"/>
      <c r="B33" s="1"/>
      <c r="C33" s="1"/>
      <c r="D33" s="1" t="s">
        <v>74</v>
      </c>
      <c r="E33" s="1"/>
      <c r="F33" s="1"/>
      <c r="G33" s="1"/>
      <c r="H33" s="1"/>
      <c r="I33" s="1"/>
      <c r="J33" s="1"/>
      <c r="K33" s="1" t="s">
        <v>49</v>
      </c>
      <c r="L33" s="1"/>
      <c r="M33" s="1"/>
      <c r="N33" s="42"/>
      <c r="O33" s="24"/>
      <c r="P33" s="1"/>
      <c r="Q33" s="42"/>
      <c r="R33" s="1" t="s">
        <v>67</v>
      </c>
      <c r="S33" s="1"/>
      <c r="T33" s="1"/>
      <c r="U33" s="42"/>
      <c r="V33" s="24"/>
      <c r="W33" s="1"/>
      <c r="X33" s="1" t="s">
        <v>76</v>
      </c>
      <c r="Y33" s="1"/>
      <c r="Z33" s="1"/>
      <c r="AA33" s="1"/>
      <c r="AB33" s="1"/>
      <c r="AC33" s="1"/>
      <c r="AD33" s="1"/>
      <c r="AE33" s="43"/>
      <c r="AF33" s="43"/>
      <c r="AG33" s="23"/>
      <c r="AH33" s="8"/>
      <c r="AI33" s="8"/>
      <c r="AJ33" s="8"/>
      <c r="AK33" s="8"/>
      <c r="AL33" s="8"/>
    </row>
    <row r="34" spans="1:39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42"/>
      <c r="O34" s="24"/>
      <c r="P34" s="1"/>
      <c r="Q34" s="42"/>
      <c r="R34" s="1"/>
      <c r="S34" s="1"/>
      <c r="T34" s="1"/>
      <c r="U34" s="42"/>
      <c r="V34" s="24"/>
      <c r="W34" s="1"/>
      <c r="X34" s="42"/>
      <c r="Y34" s="1"/>
      <c r="Z34" s="1"/>
      <c r="AA34" s="1"/>
      <c r="AB34" s="1"/>
      <c r="AC34" s="1"/>
      <c r="AD34" s="1"/>
      <c r="AE34" s="1"/>
      <c r="AF34" s="43"/>
      <c r="AG34" s="8"/>
      <c r="AH34" s="8"/>
      <c r="AI34" s="8"/>
      <c r="AJ34" s="8"/>
      <c r="AK34" s="8"/>
      <c r="AL34" s="8"/>
    </row>
    <row r="35" spans="1:39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42"/>
      <c r="O35" s="24"/>
      <c r="P35" s="1"/>
      <c r="Q35" s="42"/>
      <c r="R35" s="1"/>
      <c r="S35" s="1"/>
      <c r="T35" s="1"/>
      <c r="U35" s="42"/>
      <c r="V35" s="24"/>
      <c r="W35" s="1"/>
      <c r="X35" s="42"/>
      <c r="Y35" s="1"/>
      <c r="Z35" s="1"/>
      <c r="AA35" s="1"/>
      <c r="AB35" s="1"/>
      <c r="AC35" s="1"/>
      <c r="AD35" s="1"/>
      <c r="AE35" s="1"/>
      <c r="AF35" s="43"/>
      <c r="AG35" s="8"/>
      <c r="AH35" s="8"/>
      <c r="AI35" s="8"/>
      <c r="AJ35" s="8"/>
      <c r="AK35" s="8"/>
      <c r="AL35" s="8"/>
    </row>
    <row r="36" spans="1:39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42"/>
      <c r="O36" s="24"/>
      <c r="P36" s="1"/>
      <c r="Q36" s="42"/>
      <c r="R36" s="1"/>
      <c r="S36" s="1"/>
      <c r="T36" s="24"/>
      <c r="U36" s="24"/>
      <c r="V36" s="77"/>
      <c r="W36" s="1"/>
      <c r="X36" s="1"/>
      <c r="Y36" s="1"/>
      <c r="Z36" s="1"/>
      <c r="AA36" s="1"/>
      <c r="AB36" s="1"/>
      <c r="AC36" s="1"/>
      <c r="AD36" s="1"/>
      <c r="AE36" s="1"/>
      <c r="AF36" s="43"/>
      <c r="AG36" s="23"/>
      <c r="AH36" s="8"/>
      <c r="AI36" s="8"/>
      <c r="AJ36" s="8"/>
      <c r="AK36" s="8"/>
      <c r="AL36" s="8"/>
    </row>
    <row r="37" spans="1:39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42"/>
      <c r="O37" s="24"/>
      <c r="P37" s="1"/>
      <c r="Q37" s="42"/>
      <c r="R37" s="1"/>
      <c r="S37" s="1"/>
      <c r="T37" s="24"/>
      <c r="U37" s="24"/>
      <c r="V37" s="77"/>
      <c r="W37" s="1"/>
      <c r="X37" s="1"/>
      <c r="Y37" s="1"/>
      <c r="Z37" s="1"/>
      <c r="AA37" s="1"/>
      <c r="AB37" s="1"/>
      <c r="AC37" s="1"/>
      <c r="AD37" s="1"/>
      <c r="AE37" s="1"/>
      <c r="AF37" s="43"/>
      <c r="AG37" s="8"/>
      <c r="AH37" s="8"/>
      <c r="AI37" s="8"/>
      <c r="AJ37" s="8"/>
      <c r="AK37" s="8"/>
      <c r="AL37" s="8"/>
    </row>
    <row r="38" spans="1:39" ht="1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42"/>
      <c r="O38" s="24"/>
      <c r="P38" s="1"/>
      <c r="Q38" s="42"/>
      <c r="R38" s="1"/>
      <c r="S38" s="1"/>
      <c r="T38" s="24"/>
      <c r="U38" s="24"/>
      <c r="V38" s="77"/>
      <c r="W38" s="1"/>
      <c r="X38" s="1"/>
      <c r="Y38" s="1"/>
      <c r="Z38" s="1"/>
      <c r="AA38" s="1"/>
      <c r="AB38" s="1"/>
      <c r="AC38" s="1"/>
      <c r="AD38" s="1"/>
      <c r="AE38" s="1"/>
      <c r="AF38" s="43"/>
      <c r="AG38" s="8"/>
      <c r="AH38" s="8"/>
      <c r="AI38" s="8"/>
      <c r="AJ38" s="8"/>
      <c r="AK38" s="8"/>
      <c r="AL38" s="8"/>
    </row>
    <row r="39" spans="1:39" ht="1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42"/>
      <c r="O39" s="24"/>
      <c r="P39" s="1"/>
      <c r="Q39" s="42"/>
      <c r="R39" s="1"/>
      <c r="S39" s="1"/>
      <c r="T39" s="24"/>
      <c r="U39" s="24"/>
      <c r="V39" s="77"/>
      <c r="W39" s="1"/>
      <c r="X39" s="1"/>
      <c r="Y39" s="1"/>
      <c r="Z39" s="1"/>
      <c r="AA39" s="1"/>
      <c r="AB39" s="1"/>
      <c r="AC39" s="1"/>
      <c r="AD39" s="1"/>
      <c r="AE39" s="1"/>
      <c r="AF39" s="43"/>
      <c r="AG39" s="8"/>
      <c r="AH39" s="8"/>
      <c r="AI39" s="8"/>
      <c r="AJ39" s="8"/>
      <c r="AK39" s="8"/>
      <c r="AL39" s="8"/>
    </row>
    <row r="40" spans="1:39" ht="15" customHeight="1" x14ac:dyDescent="0.2">
      <c r="A40" s="1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</row>
    <row r="41" spans="1:39" ht="15" customHeight="1" x14ac:dyDescent="0.2">
      <c r="A41" s="1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</row>
    <row r="42" spans="1:39" ht="15" customHeight="1" x14ac:dyDescent="0.2">
      <c r="A42" s="1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</row>
    <row r="43" spans="1:39" ht="15" customHeight="1" x14ac:dyDescent="0.2">
      <c r="A43" s="1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</row>
    <row r="44" spans="1:39" ht="15" customHeight="1" x14ac:dyDescent="0.2">
      <c r="A44" s="1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</row>
    <row r="45" spans="1:39" ht="15" customHeight="1" x14ac:dyDescent="0.2">
      <c r="A45" s="1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</row>
    <row r="46" spans="1:39" ht="15" customHeight="1" x14ac:dyDescent="0.2">
      <c r="A46" s="1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</row>
    <row r="47" spans="1:39" ht="15" customHeight="1" x14ac:dyDescent="0.2">
      <c r="A47" s="1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</row>
    <row r="48" spans="1:39" ht="15" customHeight="1" x14ac:dyDescent="0.2">
      <c r="A48" s="1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</row>
    <row r="49" spans="1:39" ht="15" customHeight="1" x14ac:dyDescent="0.2">
      <c r="A49" s="1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</row>
    <row r="50" spans="1:39" ht="15" customHeight="1" x14ac:dyDescent="0.2">
      <c r="A50" s="1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</row>
    <row r="51" spans="1:39" ht="15" customHeight="1" x14ac:dyDescent="0.2"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</row>
    <row r="52" spans="1:39" ht="15" customHeight="1" x14ac:dyDescent="0.2"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</row>
    <row r="53" spans="1:39" ht="15" customHeight="1" x14ac:dyDescent="0.2"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</row>
    <row r="54" spans="1:39" ht="15" customHeight="1" x14ac:dyDescent="0.2"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</row>
    <row r="55" spans="1:39" ht="15" customHeight="1" x14ac:dyDescent="0.2"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</row>
    <row r="56" spans="1:39" ht="15" customHeight="1" x14ac:dyDescent="0.2"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</row>
    <row r="57" spans="1:39" ht="15" customHeight="1" x14ac:dyDescent="0.2"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</row>
    <row r="58" spans="1:39" ht="15" customHeight="1" x14ac:dyDescent="0.2"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</row>
    <row r="59" spans="1:39" ht="15" customHeight="1" x14ac:dyDescent="0.2"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</row>
    <row r="60" spans="1:39" ht="15" customHeight="1" x14ac:dyDescent="0.2"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</row>
    <row r="61" spans="1:39" ht="15" customHeight="1" x14ac:dyDescent="0.2"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</row>
    <row r="62" spans="1:39" ht="15" customHeight="1" x14ac:dyDescent="0.2"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</row>
    <row r="63" spans="1:39" ht="15" customHeight="1" x14ac:dyDescent="0.2"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</row>
    <row r="64" spans="1:39" ht="15" customHeight="1" x14ac:dyDescent="0.2"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</row>
    <row r="65" spans="2:39" ht="15" customHeight="1" x14ac:dyDescent="0.2"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</row>
    <row r="66" spans="2:39" ht="15" customHeight="1" x14ac:dyDescent="0.2"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</row>
    <row r="67" spans="2:39" ht="15" customHeight="1" x14ac:dyDescent="0.2"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</row>
    <row r="68" spans="2:39" ht="15" customHeight="1" x14ac:dyDescent="0.2"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</row>
    <row r="69" spans="2:39" ht="15" customHeight="1" x14ac:dyDescent="0.2"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</row>
    <row r="70" spans="2:39" ht="15" customHeight="1" x14ac:dyDescent="0.2"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</row>
    <row r="71" spans="2:39" ht="15" customHeight="1" x14ac:dyDescent="0.2"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</row>
    <row r="72" spans="2:39" ht="15" customHeight="1" x14ac:dyDescent="0.2"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</row>
    <row r="73" spans="2:39" ht="15" customHeight="1" x14ac:dyDescent="0.2"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</row>
    <row r="74" spans="2:39" ht="15" customHeight="1" x14ac:dyDescent="0.2"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</row>
    <row r="75" spans="2:39" ht="15" customHeight="1" x14ac:dyDescent="0.2"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</row>
    <row r="76" spans="2:39" ht="15" customHeight="1" x14ac:dyDescent="0.2"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</row>
    <row r="77" spans="2:39" ht="15" customHeight="1" x14ac:dyDescent="0.2"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</row>
    <row r="78" spans="2:39" ht="15" customHeight="1" x14ac:dyDescent="0.2"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</row>
    <row r="79" spans="2:39" ht="15" customHeight="1" x14ac:dyDescent="0.2"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</row>
    <row r="80" spans="2:39" ht="15" customHeight="1" x14ac:dyDescent="0.2"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</row>
    <row r="81" spans="2:39" ht="15" customHeight="1" x14ac:dyDescent="0.2"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</row>
    <row r="82" spans="2:39" ht="15" customHeight="1" x14ac:dyDescent="0.2"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</row>
    <row r="83" spans="2:39" ht="15" customHeight="1" x14ac:dyDescent="0.2"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</row>
    <row r="84" spans="2:39" ht="15" customHeight="1" x14ac:dyDescent="0.2"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</row>
    <row r="85" spans="2:39" ht="15" customHeight="1" x14ac:dyDescent="0.2"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</row>
    <row r="86" spans="2:39" ht="15" customHeight="1" x14ac:dyDescent="0.2"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</row>
    <row r="87" spans="2:39" ht="15" customHeight="1" x14ac:dyDescent="0.2"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</row>
    <row r="88" spans="2:39" ht="15" customHeight="1" x14ac:dyDescent="0.2"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</row>
    <row r="89" spans="2:39" ht="15" customHeight="1" x14ac:dyDescent="0.2"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</row>
    <row r="90" spans="2:39" ht="15" customHeight="1" x14ac:dyDescent="0.2"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</row>
    <row r="91" spans="2:39" ht="15" customHeight="1" x14ac:dyDescent="0.2"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</row>
    <row r="92" spans="2:39" ht="15" customHeight="1" x14ac:dyDescent="0.2"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</row>
    <row r="93" spans="2:39" ht="15" customHeight="1" x14ac:dyDescent="0.2"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</row>
    <row r="94" spans="2:39" ht="15" customHeight="1" x14ac:dyDescent="0.2"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</row>
    <row r="95" spans="2:39" ht="15" customHeight="1" x14ac:dyDescent="0.2"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</row>
    <row r="96" spans="2:39" ht="15" customHeight="1" x14ac:dyDescent="0.2"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</row>
    <row r="97" spans="2:39" ht="15" customHeight="1" x14ac:dyDescent="0.2"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</row>
    <row r="98" spans="2:39" ht="15" customHeight="1" x14ac:dyDescent="0.2"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</row>
    <row r="99" spans="2:39" ht="15" customHeight="1" x14ac:dyDescent="0.2"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</row>
    <row r="100" spans="2:39" ht="15" customHeight="1" x14ac:dyDescent="0.2"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</row>
    <row r="101" spans="2:39" ht="15" customHeight="1" x14ac:dyDescent="0.2"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</row>
    <row r="102" spans="2:39" ht="15" customHeight="1" x14ac:dyDescent="0.2"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</row>
    <row r="103" spans="2:39" ht="15" customHeight="1" x14ac:dyDescent="0.2"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</row>
    <row r="104" spans="2:39" ht="15" customHeight="1" x14ac:dyDescent="0.2"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</row>
    <row r="105" spans="2:39" ht="15" customHeight="1" x14ac:dyDescent="0.2"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</row>
    <row r="106" spans="2:39" ht="15" customHeight="1" x14ac:dyDescent="0.2"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</row>
    <row r="107" spans="2:39" ht="15" customHeight="1" x14ac:dyDescent="0.2"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</row>
    <row r="108" spans="2:39" ht="15" customHeight="1" x14ac:dyDescent="0.2"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</row>
    <row r="109" spans="2:39" ht="15" customHeight="1" x14ac:dyDescent="0.2"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</row>
    <row r="110" spans="2:39" ht="15" customHeight="1" x14ac:dyDescent="0.2"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</row>
    <row r="111" spans="2:39" ht="15" customHeight="1" x14ac:dyDescent="0.2"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</row>
    <row r="112" spans="2:39" ht="15" customHeight="1" x14ac:dyDescent="0.2"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</row>
    <row r="113" spans="2:39" ht="15" customHeight="1" x14ac:dyDescent="0.2"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</row>
    <row r="114" spans="2:39" ht="15" customHeight="1" x14ac:dyDescent="0.2"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</row>
    <row r="115" spans="2:39" ht="15" customHeight="1" x14ac:dyDescent="0.2"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</row>
    <row r="116" spans="2:39" ht="15" customHeight="1" x14ac:dyDescent="0.2"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</row>
    <row r="117" spans="2:39" ht="15" customHeight="1" x14ac:dyDescent="0.2"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</row>
    <row r="118" spans="2:39" ht="15" customHeight="1" x14ac:dyDescent="0.2"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</row>
    <row r="119" spans="2:39" ht="15" customHeight="1" x14ac:dyDescent="0.2"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</row>
    <row r="120" spans="2:39" ht="15" customHeight="1" x14ac:dyDescent="0.2"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</row>
    <row r="121" spans="2:39" ht="15" customHeight="1" x14ac:dyDescent="0.2"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</row>
    <row r="122" spans="2:39" ht="15" customHeight="1" x14ac:dyDescent="0.2"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</row>
    <row r="123" spans="2:39" ht="15" customHeight="1" x14ac:dyDescent="0.2"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</row>
    <row r="124" spans="2:39" ht="15" customHeight="1" x14ac:dyDescent="0.2"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</row>
    <row r="125" spans="2:39" ht="15" customHeight="1" x14ac:dyDescent="0.2"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</row>
    <row r="126" spans="2:39" ht="15" customHeight="1" x14ac:dyDescent="0.2"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</row>
    <row r="127" spans="2:39" ht="15" customHeight="1" x14ac:dyDescent="0.2"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</row>
    <row r="128" spans="2:39" ht="15" customHeight="1" x14ac:dyDescent="0.2"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</row>
    <row r="129" spans="2:39" ht="15" customHeight="1" x14ac:dyDescent="0.2"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</row>
    <row r="130" spans="2:39" ht="15" customHeight="1" x14ac:dyDescent="0.2"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</row>
    <row r="131" spans="2:39" ht="15" customHeight="1" x14ac:dyDescent="0.2"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</row>
    <row r="132" spans="2:39" ht="15" customHeight="1" x14ac:dyDescent="0.2"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</row>
    <row r="133" spans="2:39" ht="15" customHeight="1" x14ac:dyDescent="0.2"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</row>
    <row r="134" spans="2:39" ht="15" customHeight="1" x14ac:dyDescent="0.2"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</row>
    <row r="135" spans="2:39" ht="15" customHeight="1" x14ac:dyDescent="0.2"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</row>
    <row r="136" spans="2:39" ht="15" customHeight="1" x14ac:dyDescent="0.2"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</row>
    <row r="137" spans="2:39" ht="15" customHeight="1" x14ac:dyDescent="0.2"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</row>
    <row r="138" spans="2:39" ht="15" customHeight="1" x14ac:dyDescent="0.2"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</row>
    <row r="139" spans="2:39" ht="15" customHeight="1" x14ac:dyDescent="0.2"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</row>
    <row r="140" spans="2:39" ht="15" customHeight="1" x14ac:dyDescent="0.2"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</row>
    <row r="141" spans="2:39" ht="15" customHeight="1" x14ac:dyDescent="0.2"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</row>
    <row r="142" spans="2:39" ht="15" customHeight="1" x14ac:dyDescent="0.2"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</row>
    <row r="143" spans="2:39" ht="15" customHeight="1" x14ac:dyDescent="0.2"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</row>
    <row r="144" spans="2:39" ht="15" customHeight="1" x14ac:dyDescent="0.2"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</row>
    <row r="145" spans="2:39" ht="15" customHeight="1" x14ac:dyDescent="0.2"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</row>
    <row r="146" spans="2:39" ht="15" customHeight="1" x14ac:dyDescent="0.2"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</row>
    <row r="147" spans="2:39" ht="15" customHeight="1" x14ac:dyDescent="0.2"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</row>
  </sheetData>
  <sortState ref="C17:AF18">
    <sortCondition descending="1" ref="C17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2019-09-02T18:10:31Z</dcterms:modified>
</cp:coreProperties>
</file>