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0" i="1"/>
  <c r="O12" i="1"/>
  <c r="M11" i="1"/>
  <c r="M10" i="1"/>
  <c r="M12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L12" i="1"/>
  <c r="K12" i="1"/>
  <c r="J12" i="1"/>
  <c r="I12" i="1"/>
  <c r="I16" i="1"/>
  <c r="H12" i="1"/>
  <c r="H16" i="1"/>
  <c r="G12" i="1"/>
  <c r="G16" i="1"/>
  <c r="G19" i="1" s="1"/>
  <c r="F12" i="1"/>
  <c r="F16" i="1" s="1"/>
  <c r="E12" i="1"/>
  <c r="E16" i="1" s="1"/>
  <c r="D13" i="1"/>
  <c r="O16" i="1"/>
  <c r="O19" i="1"/>
  <c r="N12" i="1"/>
  <c r="N16" i="1"/>
  <c r="I19" i="1"/>
  <c r="N19" i="1"/>
  <c r="H19" i="1"/>
  <c r="E19" i="1" l="1"/>
  <c r="M16" i="1"/>
  <c r="L16" i="1"/>
  <c r="F19" i="1"/>
  <c r="K16" i="1"/>
  <c r="L19" i="1" l="1"/>
  <c r="M19" i="1"/>
  <c r="K19" i="1"/>
</calcChain>
</file>

<file path=xl/sharedStrings.xml><?xml version="1.0" encoding="utf-8"?>
<sst xmlns="http://schemas.openxmlformats.org/spreadsheetml/2006/main" count="96" uniqueCount="63">
  <si>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</si>
  <si>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</si>
  <si>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</si>
  <si>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</si>
  <si>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</si>
  <si>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</si>
  <si>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</si>
  <si>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</si>
  <si>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</si>
  <si>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</si>
  <si>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</si>
  <si>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</si>
  <si>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</si>
  <si>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</si>
  <si>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</si>
  <si>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</si>
  <si>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</si>
  <si>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</si>
  <si>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</si>
  <si>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</si>
  <si>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</si>
  <si>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</si>
  <si>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</si>
  <si>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</si>
  <si>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</si>
  <si>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</si>
  <si>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</si>
  <si>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</si>
  <si>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</si>
  <si>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</si>
  <si>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</si>
  <si>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</si>
  <si>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</si>
  <si>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</si>
  <si>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</si>
  <si>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Virpi Särkiniemi</t>
  </si>
  <si>
    <t>8.</t>
  </si>
  <si>
    <t>ViVe</t>
  </si>
  <si>
    <t>play off</t>
  </si>
  <si>
    <t>11.</t>
  </si>
  <si>
    <t>superpesiskarsinta</t>
  </si>
  <si>
    <t>3.9.1972</t>
  </si>
  <si>
    <t>ViVe = Vimpelin Veto  (1934)</t>
  </si>
  <si>
    <t>ENSIMMÄISET</t>
  </si>
  <si>
    <t>Ottelu</t>
  </si>
  <si>
    <t>1.  ottelu</t>
  </si>
  <si>
    <t>Lyöty juoksu</t>
  </si>
  <si>
    <t>Tuotu juoksu</t>
  </si>
  <si>
    <t>Kunnari</t>
  </si>
  <si>
    <t>10.05. 1998  ViVe - Manse PP   2-1  (4-2, 0-1, 1-0)</t>
  </si>
  <si>
    <t xml:space="preserve">  25 v   8 kk   7 pv</t>
  </si>
  <si>
    <t>11.  ottelu</t>
  </si>
  <si>
    <t>9.  ottelu</t>
  </si>
  <si>
    <t>07.06. 1998  Manse PP - ViVe  1-0  (2-0, 6-6)</t>
  </si>
  <si>
    <t xml:space="preserve">  25 v   9 kk   4 pv</t>
  </si>
  <si>
    <t>14.06. 1998  ViVe - Pesäkarhut  1-0  (6-3, 9-9)</t>
  </si>
  <si>
    <t xml:space="preserve">  25 v   9 kk 11 pv</t>
  </si>
  <si>
    <t>ykköspesis</t>
  </si>
  <si>
    <t>suomensarja</t>
  </si>
  <si>
    <t>VäVi</t>
  </si>
  <si>
    <t>VäVi = Vähänkyrön Viesti  (1938)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</si>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</sst>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5" borderId="3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6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10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5703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41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6">
        <v>1992</v>
      </c>
      <c r="C4" s="86"/>
      <c r="D4" s="87" t="s">
        <v>61</v>
      </c>
      <c r="E4" s="86"/>
      <c r="F4" s="88" t="s">
        <v>58</v>
      </c>
      <c r="G4" s="89"/>
      <c r="H4" s="90"/>
      <c r="I4" s="86"/>
      <c r="J4" s="86"/>
      <c r="K4" s="86"/>
      <c r="L4" s="86"/>
      <c r="M4" s="86"/>
      <c r="N4" s="9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0">
        <v>1993</v>
      </c>
      <c r="C5" s="80"/>
      <c r="D5" s="81" t="s">
        <v>59</v>
      </c>
      <c r="E5" s="80"/>
      <c r="F5" s="82" t="s">
        <v>57</v>
      </c>
      <c r="G5" s="83"/>
      <c r="H5" s="84"/>
      <c r="I5" s="80"/>
      <c r="J5" s="80"/>
      <c r="K5" s="80"/>
      <c r="L5" s="80"/>
      <c r="M5" s="80"/>
      <c r="N5" s="85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61" t="s">
        <v>40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0">
        <v>1994</v>
      </c>
      <c r="C6" s="80"/>
      <c r="D6" s="81" t="s">
        <v>59</v>
      </c>
      <c r="E6" s="80"/>
      <c r="F6" s="82" t="s">
        <v>57</v>
      </c>
      <c r="G6" s="83"/>
      <c r="H6" s="84"/>
      <c r="I6" s="80"/>
      <c r="J6" s="80"/>
      <c r="K6" s="80"/>
      <c r="L6" s="80"/>
      <c r="M6" s="80"/>
      <c r="N6" s="85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61" t="s">
        <v>40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0">
        <v>1995</v>
      </c>
      <c r="C7" s="80"/>
      <c r="D7" s="81" t="s">
        <v>59</v>
      </c>
      <c r="E7" s="80"/>
      <c r="F7" s="82" t="s">
        <v>57</v>
      </c>
      <c r="G7" s="83"/>
      <c r="H7" s="84"/>
      <c r="I7" s="80"/>
      <c r="J7" s="80"/>
      <c r="K7" s="80"/>
      <c r="L7" s="80"/>
      <c r="M7" s="80"/>
      <c r="N7" s="85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61" t="s">
        <v>40</v>
      </c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86">
        <v>1996</v>
      </c>
      <c r="C8" s="86"/>
      <c r="D8" s="87" t="s">
        <v>37</v>
      </c>
      <c r="E8" s="86"/>
      <c r="F8" s="88" t="s">
        <v>58</v>
      </c>
      <c r="G8" s="89"/>
      <c r="H8" s="90"/>
      <c r="I8" s="86"/>
      <c r="J8" s="86"/>
      <c r="K8" s="86"/>
      <c r="L8" s="86"/>
      <c r="M8" s="86"/>
      <c r="N8" s="91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80">
        <v>1997</v>
      </c>
      <c r="C9" s="80"/>
      <c r="D9" s="81" t="s">
        <v>37</v>
      </c>
      <c r="E9" s="80"/>
      <c r="F9" s="82" t="s">
        <v>57</v>
      </c>
      <c r="G9" s="83"/>
      <c r="H9" s="84"/>
      <c r="I9" s="80"/>
      <c r="J9" s="80"/>
      <c r="K9" s="80"/>
      <c r="L9" s="80"/>
      <c r="M9" s="80"/>
      <c r="N9" s="85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>
        <v>1998</v>
      </c>
      <c r="C10" s="27" t="s">
        <v>36</v>
      </c>
      <c r="D10" s="29" t="s">
        <v>37</v>
      </c>
      <c r="E10" s="27">
        <v>22</v>
      </c>
      <c r="F10" s="27">
        <v>1</v>
      </c>
      <c r="G10" s="27">
        <v>6</v>
      </c>
      <c r="H10" s="27">
        <v>11</v>
      </c>
      <c r="I10" s="27">
        <v>52</v>
      </c>
      <c r="J10" s="27">
        <v>29</v>
      </c>
      <c r="K10" s="27">
        <v>6</v>
      </c>
      <c r="L10" s="27">
        <v>10</v>
      </c>
      <c r="M10" s="27">
        <f>PRODUCT(F10+G10)</f>
        <v>7</v>
      </c>
      <c r="N10" s="30">
        <v>0.40600000000000003</v>
      </c>
      <c r="O10" s="37">
        <f>PRODUCT(I10/N10)</f>
        <v>128.07881773399015</v>
      </c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 t="s">
        <v>38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1999</v>
      </c>
      <c r="C11" s="27" t="s">
        <v>39</v>
      </c>
      <c r="D11" s="29" t="s">
        <v>37</v>
      </c>
      <c r="E11" s="27">
        <v>21</v>
      </c>
      <c r="F11" s="27">
        <v>0</v>
      </c>
      <c r="G11" s="27">
        <v>5</v>
      </c>
      <c r="H11" s="27">
        <v>6</v>
      </c>
      <c r="I11" s="27">
        <v>49</v>
      </c>
      <c r="J11" s="27">
        <v>33</v>
      </c>
      <c r="K11" s="27">
        <v>6</v>
      </c>
      <c r="L11" s="27">
        <v>5</v>
      </c>
      <c r="M11" s="27">
        <f>PRODUCT(F11+G11)</f>
        <v>5</v>
      </c>
      <c r="N11" s="30">
        <v>0.35899999999999999</v>
      </c>
      <c r="O11" s="37">
        <f>PRODUCT(I11/N11)</f>
        <v>136.49025069637884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61" t="s">
        <v>40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SUM(E10:E11)</f>
        <v>43</v>
      </c>
      <c r="F12" s="19">
        <f t="shared" si="0"/>
        <v>1</v>
      </c>
      <c r="G12" s="19">
        <f t="shared" si="0"/>
        <v>11</v>
      </c>
      <c r="H12" s="19">
        <f t="shared" si="0"/>
        <v>17</v>
      </c>
      <c r="I12" s="19">
        <f t="shared" si="0"/>
        <v>101</v>
      </c>
      <c r="J12" s="19">
        <f t="shared" si="0"/>
        <v>62</v>
      </c>
      <c r="K12" s="19">
        <f t="shared" si="0"/>
        <v>12</v>
      </c>
      <c r="L12" s="19">
        <f t="shared" si="0"/>
        <v>15</v>
      </c>
      <c r="M12" s="19">
        <f t="shared" si="0"/>
        <v>12</v>
      </c>
      <c r="N12" s="31">
        <f>PRODUCT(I12/O12)</f>
        <v>0.3817528655152741</v>
      </c>
      <c r="O12" s="32">
        <f t="shared" ref="O12:AE12" si="1">SUM(O10:O11)</f>
        <v>264.56906843036899</v>
      </c>
      <c r="P12" s="19">
        <f t="shared" si="1"/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73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43</v>
      </c>
      <c r="Q15" s="13"/>
      <c r="R15" s="13"/>
      <c r="S15" s="13"/>
      <c r="T15" s="62"/>
      <c r="U15" s="62"/>
      <c r="V15" s="62"/>
      <c r="W15" s="62"/>
      <c r="X15" s="62"/>
      <c r="Y15" s="13"/>
      <c r="Z15" s="13"/>
      <c r="AA15" s="13"/>
      <c r="AB15" s="13"/>
      <c r="AC15" s="13"/>
      <c r="AD15" s="13"/>
      <c r="AE15" s="13"/>
      <c r="AF15" s="63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2"/>
      <c r="E16" s="27">
        <f>PRODUCT(E12)</f>
        <v>43</v>
      </c>
      <c r="F16" s="27">
        <f>PRODUCT(F12)</f>
        <v>1</v>
      </c>
      <c r="G16" s="27">
        <f>PRODUCT(G12)</f>
        <v>11</v>
      </c>
      <c r="H16" s="27">
        <f>PRODUCT(H12)</f>
        <v>17</v>
      </c>
      <c r="I16" s="27">
        <f>PRODUCT(I12)</f>
        <v>101</v>
      </c>
      <c r="J16" s="1"/>
      <c r="K16" s="43">
        <f>PRODUCT((F16+G16)/E16)</f>
        <v>0.27906976744186046</v>
      </c>
      <c r="L16" s="43">
        <f>PRODUCT(H16/E16)</f>
        <v>0.39534883720930231</v>
      </c>
      <c r="M16" s="43">
        <f>PRODUCT(I16/E16)</f>
        <v>2.3488372093023258</v>
      </c>
      <c r="N16" s="30">
        <f>PRODUCT(N12)</f>
        <v>0.3817528655152741</v>
      </c>
      <c r="O16" s="25">
        <f>PRODUCT(O12)</f>
        <v>264.56906843036899</v>
      </c>
      <c r="P16" s="64" t="s">
        <v>44</v>
      </c>
      <c r="Q16" s="65"/>
      <c r="R16" s="65"/>
      <c r="S16" s="66" t="s">
        <v>49</v>
      </c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7" t="s">
        <v>45</v>
      </c>
      <c r="AE16" s="66"/>
      <c r="AF16" s="68" t="s">
        <v>50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44" t="s">
        <v>18</v>
      </c>
      <c r="C17" s="45"/>
      <c r="D17" s="46"/>
      <c r="E17" s="27"/>
      <c r="F17" s="27"/>
      <c r="G17" s="27"/>
      <c r="H17" s="27"/>
      <c r="I17" s="27"/>
      <c r="J17" s="1"/>
      <c r="K17" s="43"/>
      <c r="L17" s="43"/>
      <c r="M17" s="43"/>
      <c r="N17" s="30"/>
      <c r="O17" s="25"/>
      <c r="P17" s="69" t="s">
        <v>46</v>
      </c>
      <c r="Q17" s="70"/>
      <c r="R17" s="70"/>
      <c r="S17" s="71" t="s">
        <v>53</v>
      </c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2" t="s">
        <v>52</v>
      </c>
      <c r="AE17" s="71"/>
      <c r="AF17" s="73" t="s">
        <v>54</v>
      </c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47" t="s">
        <v>19</v>
      </c>
      <c r="C18" s="48"/>
      <c r="D18" s="49"/>
      <c r="E18" s="28"/>
      <c r="F18" s="28"/>
      <c r="G18" s="28"/>
      <c r="H18" s="28"/>
      <c r="I18" s="28"/>
      <c r="J18" s="1"/>
      <c r="K18" s="50"/>
      <c r="L18" s="50"/>
      <c r="M18" s="50"/>
      <c r="N18" s="51"/>
      <c r="O18" s="25"/>
      <c r="P18" s="69" t="s">
        <v>47</v>
      </c>
      <c r="Q18" s="70"/>
      <c r="R18" s="70"/>
      <c r="S18" s="71" t="s">
        <v>49</v>
      </c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2" t="s">
        <v>45</v>
      </c>
      <c r="AE18" s="71"/>
      <c r="AF18" s="73" t="s">
        <v>50</v>
      </c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52" t="s">
        <v>20</v>
      </c>
      <c r="C19" s="53"/>
      <c r="D19" s="54"/>
      <c r="E19" s="19">
        <f>SUM(E16:E18)</f>
        <v>43</v>
      </c>
      <c r="F19" s="19">
        <f>SUM(F16:F18)</f>
        <v>1</v>
      </c>
      <c r="G19" s="19">
        <f>SUM(G16:G18)</f>
        <v>11</v>
      </c>
      <c r="H19" s="19">
        <f>SUM(H16:H18)</f>
        <v>17</v>
      </c>
      <c r="I19" s="19">
        <f>SUM(I16:I18)</f>
        <v>101</v>
      </c>
      <c r="J19" s="1"/>
      <c r="K19" s="55">
        <f>PRODUCT((F19+G19)/E19)</f>
        <v>0.27906976744186046</v>
      </c>
      <c r="L19" s="55">
        <f>PRODUCT(H19/E19)</f>
        <v>0.39534883720930231</v>
      </c>
      <c r="M19" s="55">
        <f>PRODUCT(I19/E19)</f>
        <v>2.3488372093023258</v>
      </c>
      <c r="N19" s="31">
        <f>PRODUCT(I19/O19)</f>
        <v>0.3817528655152741</v>
      </c>
      <c r="O19" s="25">
        <f>SUM(O16:O18)</f>
        <v>264.56906843036899</v>
      </c>
      <c r="P19" s="74" t="s">
        <v>48</v>
      </c>
      <c r="Q19" s="75"/>
      <c r="R19" s="75"/>
      <c r="S19" s="76" t="s">
        <v>55</v>
      </c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7" t="s">
        <v>51</v>
      </c>
      <c r="AE19" s="76"/>
      <c r="AF19" s="78" t="s">
        <v>56</v>
      </c>
      <c r="AG19" s="24"/>
      <c r="AH19" s="9"/>
      <c r="AI19" s="9"/>
      <c r="AJ19" s="9"/>
      <c r="AK19" s="9"/>
      <c r="AL19" s="9"/>
    </row>
    <row r="20" spans="1:39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79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 t="s">
        <v>34</v>
      </c>
      <c r="C21" s="1"/>
      <c r="D21" s="1" t="s">
        <v>62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25"/>
      <c r="U21" s="25"/>
      <c r="V21" s="79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 t="s">
        <v>60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ht="15" customHeight="1" x14ac:dyDescent="0.25">
      <c r="A23" s="1"/>
      <c r="B23" s="1"/>
      <c r="C23" s="1"/>
      <c r="D23" s="60" t="s">
        <v>42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9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9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  <c r="AM26" s="26"/>
    </row>
    <row r="27" spans="1:39" s="57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  <c r="AM27" s="26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3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9"/>
      <c r="D32" s="9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8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8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8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58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58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6:38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6:38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</sheetData>
  <sortState ref="C21:E23">
    <sortCondition ref="C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2019-02-02T11:42:21Z</dcterms:modified>
</cp:coreProperties>
</file>