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6" i="5" l="1"/>
  <c r="O9" i="5"/>
  <c r="N9" i="5"/>
  <c r="M9" i="5"/>
  <c r="L9" i="5"/>
  <c r="K9" i="5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M10" i="5" s="1"/>
  <c r="G6" i="5"/>
  <c r="G10" i="5" s="1"/>
  <c r="G12" i="5" s="1"/>
  <c r="F6" i="5"/>
  <c r="F10" i="5" s="1"/>
  <c r="E6" i="5"/>
  <c r="E10" i="5" s="1"/>
  <c r="E12" i="5" s="1"/>
  <c r="N10" i="5" l="1"/>
  <c r="L10" i="5"/>
  <c r="J10" i="5"/>
  <c r="O10" i="5"/>
  <c r="F11" i="5"/>
  <c r="F12" i="5" s="1"/>
  <c r="H11" i="5"/>
  <c r="K12" i="5"/>
  <c r="J12" i="5" s="1"/>
  <c r="O12" i="5"/>
  <c r="O11" i="5"/>
  <c r="J11" i="5"/>
  <c r="N11" i="5"/>
  <c r="M11" i="5"/>
  <c r="H12" i="5"/>
  <c r="M12" i="5" s="1"/>
  <c r="AF6" i="5"/>
  <c r="P11" i="3"/>
  <c r="L12" i="5" l="1"/>
  <c r="N12" i="5"/>
  <c r="L11" i="5"/>
  <c r="O25" i="1" l="1"/>
</calcChain>
</file>

<file path=xl/sharedStrings.xml><?xml version="1.0" encoding="utf-8"?>
<sst xmlns="http://schemas.openxmlformats.org/spreadsheetml/2006/main" count="323" uniqueCount="162">
  <si>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</si>
  <si>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</si>
  <si>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</si>
  <si>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</si>
  <si>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</si>
  <si>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</si>
  <si>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</si>
  <si>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</si>
  <si>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</si>
  <si>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</si>
  <si>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</si>
  <si>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</si>
  <si>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</si>
  <si>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</si>
  <si>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</si>
  <si>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</si>
  <si>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</si>
  <si>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</si>
  <si>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</si>
  <si>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</si>
  <si>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</si>
  <si>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</si>
  <si>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</si>
  <si>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</si>
  <si>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</si>
  <si>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</si>
  <si>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</si>
  <si>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</si>
  <si>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</si>
  <si>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</si>
  <si>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</si>
  <si>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</si>
  <si>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</si>
  <si>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</si>
  <si>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</si>
  <si>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</si>
  <si>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</si>
  <si>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</si>
  <si>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</si>
  <si>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</si>
  <si>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</si>
  <si>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</si>
  <si>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</si>
  <si>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</si>
  <si>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</si>
  <si>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</si>
  <si>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</si>
  <si>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</si>
  <si>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</si>
  <si>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</si>
  <si>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</si>
  <si>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</si>
  <si>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</si>
  <si>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</si>
  <si>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</si>
  <si>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</si>
  <si>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</si>
  <si>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</si>
  <si>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</si>
  <si>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</si>
  <si>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</si>
  <si>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0/1</t>
  </si>
  <si>
    <t>Itä</t>
  </si>
  <si>
    <t>3.</t>
  </si>
  <si>
    <t>1/1</t>
  </si>
  <si>
    <t>A - POJAT</t>
  </si>
  <si>
    <t>suomensarja</t>
  </si>
  <si>
    <t>1.</t>
  </si>
  <si>
    <t>1/2</t>
  </si>
  <si>
    <t xml:space="preserve">     Mitalit</t>
  </si>
  <si>
    <t>7.</t>
  </si>
  <si>
    <t>Petri Veikkanen</t>
  </si>
  <si>
    <t>jok</t>
  </si>
  <si>
    <t>02.08. 2003  Sotkamo</t>
  </si>
  <si>
    <t xml:space="preserve">  1-0  (2-2, 4-2)</t>
  </si>
  <si>
    <t>Sami Siurua</t>
  </si>
  <si>
    <t>2665</t>
  </si>
  <si>
    <t>Jatkosarja  2.</t>
  </si>
  <si>
    <t>3-0  PattU</t>
  </si>
  <si>
    <t>MIEHET</t>
  </si>
  <si>
    <t>Ikä ensimmäisessä ottelussa</t>
  </si>
  <si>
    <t>2/6</t>
  </si>
  <si>
    <t>Jatkosarja  1.</t>
  </si>
  <si>
    <t>SoJy  2</t>
  </si>
  <si>
    <t>SoJy</t>
  </si>
  <si>
    <t>Itä - Länsi, tulos</t>
  </si>
  <si>
    <t>19.06. 2004  Hyvinkää</t>
  </si>
  <si>
    <t xml:space="preserve">  2-0  (4-1, 11-10)</t>
  </si>
  <si>
    <t>1435</t>
  </si>
  <si>
    <t>1v</t>
  </si>
  <si>
    <t>3/5</t>
  </si>
  <si>
    <t>4/5</t>
  </si>
  <si>
    <t>4/6</t>
  </si>
  <si>
    <t>4-1  Lippo</t>
  </si>
  <si>
    <t>4-0  PattU</t>
  </si>
  <si>
    <t>2-0  KiPe</t>
  </si>
  <si>
    <t>3-0  KoU</t>
  </si>
  <si>
    <t>1-3  Tahko</t>
  </si>
  <si>
    <t>Lauri Suutarinen</t>
  </si>
  <si>
    <t>10.</t>
  </si>
  <si>
    <t>HP-K</t>
  </si>
  <si>
    <t>ykköspesis</t>
  </si>
  <si>
    <t>6.</t>
  </si>
  <si>
    <t>PuPe</t>
  </si>
  <si>
    <t>HP-K = Haapajärven Pesä-Kiilat  (1990)</t>
  </si>
  <si>
    <t>PuPe = Puijon Pesäpallo  (1999)</t>
  </si>
  <si>
    <t>20.05. 2001  Tahko - SoJy  0-1  (4-4, 1-8)</t>
  </si>
  <si>
    <t>19.05. 2002  SoJy - PuPe  2-0  (7-0, 7-0)</t>
  </si>
  <si>
    <t xml:space="preserve">  18 v   0 kk 13 pv</t>
  </si>
  <si>
    <t>2.  ottelu</t>
  </si>
  <si>
    <t xml:space="preserve">  19 v   0 kk 12 pv</t>
  </si>
  <si>
    <t>YKKÖSPESIS</t>
  </si>
  <si>
    <t>01.07. 2007  Kouvola</t>
  </si>
  <si>
    <t xml:space="preserve">  1-2  (3-3, 7-3, 0-2)</t>
  </si>
  <si>
    <t>Janne Vuorinen</t>
  </si>
  <si>
    <t>24 v  1 kk  24 pv</t>
  </si>
  <si>
    <t>29.06. 2002  Seinäjoki</t>
  </si>
  <si>
    <t xml:space="preserve">  2-1  (4-0, 0-6, 1-0)</t>
  </si>
  <si>
    <t>2p</t>
  </si>
  <si>
    <t>Jouni Vatanen</t>
  </si>
  <si>
    <t>2763</t>
  </si>
  <si>
    <t>3v</t>
  </si>
  <si>
    <t>0/3</t>
  </si>
  <si>
    <t>0/2</t>
  </si>
  <si>
    <t>1/4</t>
  </si>
  <si>
    <t>4/8</t>
  </si>
  <si>
    <t>10/22</t>
  </si>
  <si>
    <t>3/4</t>
  </si>
  <si>
    <t>5/11</t>
  </si>
  <si>
    <t>3-1  Tahko</t>
  </si>
  <si>
    <t>2-1  KiPa</t>
  </si>
  <si>
    <t>2-3  NJ</t>
  </si>
  <si>
    <t>2-0  Tahko</t>
  </si>
  <si>
    <t>3-0 KiPa</t>
  </si>
  <si>
    <t>3-2  PattU</t>
  </si>
  <si>
    <t>4-0  KiPa</t>
  </si>
  <si>
    <t>3-1  KPL</t>
  </si>
  <si>
    <t>5/6</t>
  </si>
  <si>
    <t>0-1-0</t>
  </si>
  <si>
    <t>7.5.1983   Sotkamo</t>
  </si>
  <si>
    <t>6/6</t>
  </si>
  <si>
    <t xml:space="preserve">      Runkosarja TOP-30</t>
  </si>
  <si>
    <t>28.</t>
  </si>
  <si>
    <t>29.</t>
  </si>
  <si>
    <t>Ylempi loppusarja TOP-10</t>
  </si>
  <si>
    <t>42.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</si>
  <si>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</si>
  <si>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</si>
  <si>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</si>
  <si>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</si>
  <si>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</si>
  <si>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</si>
  <si>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</si>
  <si>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</si>
  <si>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= Sotkamon Jymy  (1909),  kasvattajaseura</t>
  </si>
  <si>
    <t>8.</t>
  </si>
  <si>
    <t>78.</t>
  </si>
  <si>
    <t>44.</t>
  </si>
  <si>
    <t>69.</t>
  </si>
  <si>
    <t>TOP-100     1945-2019</t>
  </si>
  <si>
    <t>26.   12.09. 2009  KPL - SoJy  0-1,  fin 3/4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</si>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</sst>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165" fontId="4" fillId="7" borderId="4" xfId="1" applyNumberFormat="1" applyFont="1" applyFill="1" applyBorder="1" applyAlignment="1"/>
    <xf numFmtId="0" fontId="4" fillId="8" borderId="1" xfId="0" applyFont="1" applyFill="1" applyBorder="1"/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right"/>
    </xf>
    <xf numFmtId="49" fontId="8" fillId="3" borderId="0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42578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98</v>
      </c>
      <c r="C1" s="6"/>
      <c r="D1" s="86"/>
      <c r="E1" s="92" t="s">
        <v>139</v>
      </c>
      <c r="F1" s="7"/>
      <c r="G1" s="6"/>
      <c r="H1" s="7"/>
      <c r="I1" s="6"/>
      <c r="J1" s="6"/>
      <c r="K1" s="6"/>
      <c r="L1" s="7"/>
      <c r="M1" s="6"/>
      <c r="N1" s="6"/>
      <c r="O1" s="7"/>
      <c r="P1" s="82"/>
      <c r="Q1" s="82"/>
      <c r="R1" s="82"/>
      <c r="S1" s="82"/>
      <c r="T1" s="82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141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144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59" t="s">
        <v>69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18">
        <v>2001</v>
      </c>
      <c r="C4" s="118" t="s">
        <v>56</v>
      </c>
      <c r="D4" s="123" t="s">
        <v>83</v>
      </c>
      <c r="E4" s="118"/>
      <c r="F4" s="119" t="s">
        <v>66</v>
      </c>
      <c r="G4" s="133"/>
      <c r="H4" s="118"/>
      <c r="I4" s="118"/>
      <c r="J4" s="118"/>
      <c r="K4" s="118"/>
      <c r="L4" s="118"/>
      <c r="M4" s="118"/>
      <c r="N4" s="134"/>
      <c r="O4" s="24"/>
      <c r="P4" s="18"/>
      <c r="Q4" s="18"/>
      <c r="R4" s="18"/>
      <c r="S4" s="18"/>
      <c r="T4" s="24"/>
      <c r="U4" s="144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1"/>
      <c r="AH4" s="81"/>
      <c r="AI4" s="81"/>
      <c r="AJ4" s="81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25">
        <v>2001</v>
      </c>
      <c r="C5" s="25" t="s">
        <v>67</v>
      </c>
      <c r="D5" s="26" t="s">
        <v>84</v>
      </c>
      <c r="E5" s="25">
        <v>3</v>
      </c>
      <c r="F5" s="25">
        <v>0</v>
      </c>
      <c r="G5" s="27">
        <v>0</v>
      </c>
      <c r="H5" s="25">
        <v>0</v>
      </c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8">
        <v>0.25</v>
      </c>
      <c r="O5" s="24"/>
      <c r="P5" s="18"/>
      <c r="Q5" s="18"/>
      <c r="R5" s="18"/>
      <c r="S5" s="18"/>
      <c r="T5" s="24"/>
      <c r="U5" s="144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1"/>
      <c r="AH5" s="81"/>
      <c r="AI5" s="81"/>
      <c r="AJ5" s="81"/>
      <c r="AK5" s="24"/>
      <c r="AL5" s="25"/>
      <c r="AM5" s="25"/>
      <c r="AN5" s="25"/>
      <c r="AO5" s="27">
        <v>1</v>
      </c>
      <c r="AP5" s="29"/>
      <c r="AQ5" s="25"/>
      <c r="AR5" s="39"/>
    </row>
    <row r="6" spans="1:44" s="4" customFormat="1" ht="15" customHeight="1" x14ac:dyDescent="0.25">
      <c r="A6" s="2"/>
      <c r="B6" s="135">
        <v>2002</v>
      </c>
      <c r="C6" s="135" t="s">
        <v>99</v>
      </c>
      <c r="D6" s="136" t="s">
        <v>100</v>
      </c>
      <c r="E6" s="135"/>
      <c r="F6" s="137" t="s">
        <v>101</v>
      </c>
      <c r="G6" s="138"/>
      <c r="H6" s="61"/>
      <c r="I6" s="135"/>
      <c r="J6" s="135"/>
      <c r="K6" s="135"/>
      <c r="L6" s="135"/>
      <c r="M6" s="135"/>
      <c r="N6" s="139"/>
      <c r="O6" s="121"/>
      <c r="P6" s="18"/>
      <c r="Q6" s="18"/>
      <c r="R6" s="18"/>
      <c r="S6" s="18"/>
      <c r="T6" s="24"/>
      <c r="U6" s="144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1"/>
      <c r="AH6" s="81"/>
      <c r="AI6" s="81"/>
      <c r="AJ6" s="81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67</v>
      </c>
      <c r="D7" s="26" t="s">
        <v>84</v>
      </c>
      <c r="E7" s="25">
        <v>10</v>
      </c>
      <c r="F7" s="25">
        <v>1</v>
      </c>
      <c r="G7" s="27">
        <v>0</v>
      </c>
      <c r="H7" s="25">
        <v>3</v>
      </c>
      <c r="I7" s="25">
        <v>14</v>
      </c>
      <c r="J7" s="25">
        <v>10</v>
      </c>
      <c r="K7" s="25">
        <v>2</v>
      </c>
      <c r="L7" s="25">
        <v>1</v>
      </c>
      <c r="M7" s="25">
        <v>1</v>
      </c>
      <c r="N7" s="28">
        <v>0.438</v>
      </c>
      <c r="O7" s="121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1"/>
      <c r="AH7" s="81"/>
      <c r="AI7" s="81"/>
      <c r="AJ7" s="81"/>
      <c r="AK7" s="24"/>
      <c r="AL7" s="25"/>
      <c r="AM7" s="25"/>
      <c r="AN7" s="25"/>
      <c r="AO7" s="27">
        <v>1</v>
      </c>
      <c r="AP7" s="29"/>
      <c r="AQ7" s="25"/>
      <c r="AR7" s="39"/>
    </row>
    <row r="8" spans="1:44" s="4" customFormat="1" ht="15" customHeight="1" x14ac:dyDescent="0.25">
      <c r="A8" s="2"/>
      <c r="B8" s="25">
        <v>2003</v>
      </c>
      <c r="C8" s="25" t="s">
        <v>67</v>
      </c>
      <c r="D8" s="26" t="s">
        <v>84</v>
      </c>
      <c r="E8" s="25">
        <v>22</v>
      </c>
      <c r="F8" s="25">
        <v>1</v>
      </c>
      <c r="G8" s="27">
        <v>4</v>
      </c>
      <c r="H8" s="25">
        <v>9</v>
      </c>
      <c r="I8" s="25">
        <v>41</v>
      </c>
      <c r="J8" s="25">
        <v>29</v>
      </c>
      <c r="K8" s="25">
        <v>3</v>
      </c>
      <c r="L8" s="25">
        <v>4</v>
      </c>
      <c r="M8" s="25">
        <v>5</v>
      </c>
      <c r="N8" s="28">
        <v>0.41399999999999998</v>
      </c>
      <c r="O8" s="121"/>
      <c r="P8" s="18"/>
      <c r="Q8" s="18"/>
      <c r="R8" s="18"/>
      <c r="S8" s="18"/>
      <c r="T8" s="24"/>
      <c r="U8" s="25">
        <v>11</v>
      </c>
      <c r="V8" s="25">
        <v>0</v>
      </c>
      <c r="W8" s="27">
        <v>0</v>
      </c>
      <c r="X8" s="25">
        <v>3</v>
      </c>
      <c r="Y8" s="25">
        <v>23</v>
      </c>
      <c r="Z8" s="28">
        <v>0.45100000000000001</v>
      </c>
      <c r="AA8" s="24"/>
      <c r="AB8" s="18"/>
      <c r="AC8" s="18"/>
      <c r="AD8" s="18"/>
      <c r="AE8" s="18"/>
      <c r="AF8" s="24"/>
      <c r="AG8" s="81" t="s">
        <v>93</v>
      </c>
      <c r="AH8" s="81" t="s">
        <v>94</v>
      </c>
      <c r="AI8" s="81"/>
      <c r="AJ8" s="81" t="s">
        <v>95</v>
      </c>
      <c r="AK8" s="24"/>
      <c r="AL8" s="25"/>
      <c r="AM8" s="25"/>
      <c r="AN8" s="25"/>
      <c r="AO8" s="27">
        <v>1</v>
      </c>
      <c r="AP8" s="29"/>
      <c r="AQ8" s="25"/>
      <c r="AR8" s="39"/>
    </row>
    <row r="9" spans="1:44" s="4" customFormat="1" ht="15" customHeight="1" x14ac:dyDescent="0.25">
      <c r="A9" s="2"/>
      <c r="B9" s="25">
        <v>2003</v>
      </c>
      <c r="C9" s="25" t="s">
        <v>102</v>
      </c>
      <c r="D9" s="26" t="s">
        <v>103</v>
      </c>
      <c r="E9" s="25">
        <v>4</v>
      </c>
      <c r="F9" s="25">
        <v>0</v>
      </c>
      <c r="G9" s="27">
        <v>0</v>
      </c>
      <c r="H9" s="140">
        <v>2</v>
      </c>
      <c r="I9" s="25">
        <v>8</v>
      </c>
      <c r="J9" s="25">
        <v>4</v>
      </c>
      <c r="K9" s="25">
        <v>3</v>
      </c>
      <c r="L9" s="25">
        <v>1</v>
      </c>
      <c r="M9" s="25">
        <v>0</v>
      </c>
      <c r="N9" s="28">
        <v>0.4</v>
      </c>
      <c r="O9" s="121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1"/>
      <c r="AH9" s="81"/>
      <c r="AI9" s="81"/>
      <c r="AJ9" s="81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2004</v>
      </c>
      <c r="C10" s="25" t="s">
        <v>67</v>
      </c>
      <c r="D10" s="26" t="s">
        <v>84</v>
      </c>
      <c r="E10" s="25">
        <v>27</v>
      </c>
      <c r="F10" s="25">
        <v>1</v>
      </c>
      <c r="G10" s="27">
        <v>8</v>
      </c>
      <c r="H10" s="25">
        <v>11</v>
      </c>
      <c r="I10" s="25">
        <v>69</v>
      </c>
      <c r="J10" s="25">
        <v>18</v>
      </c>
      <c r="K10" s="25">
        <v>31</v>
      </c>
      <c r="L10" s="25">
        <v>11</v>
      </c>
      <c r="M10" s="25">
        <v>9</v>
      </c>
      <c r="N10" s="28">
        <v>0.434</v>
      </c>
      <c r="O10" s="121"/>
      <c r="P10" s="18"/>
      <c r="Q10" s="18"/>
      <c r="R10" s="18"/>
      <c r="S10" s="18"/>
      <c r="T10" s="24"/>
      <c r="U10" s="25">
        <v>14</v>
      </c>
      <c r="V10" s="25">
        <v>0</v>
      </c>
      <c r="W10" s="27">
        <v>0</v>
      </c>
      <c r="X10" s="25">
        <v>11</v>
      </c>
      <c r="Y10" s="25">
        <v>46</v>
      </c>
      <c r="Z10" s="28">
        <v>0.5</v>
      </c>
      <c r="AA10" s="24"/>
      <c r="AB10" s="18"/>
      <c r="AC10" s="18"/>
      <c r="AD10" s="18"/>
      <c r="AE10" s="18"/>
      <c r="AF10" s="24"/>
      <c r="AG10" s="81" t="s">
        <v>77</v>
      </c>
      <c r="AH10" s="81" t="s">
        <v>129</v>
      </c>
      <c r="AI10" s="81"/>
      <c r="AJ10" s="81" t="s">
        <v>130</v>
      </c>
      <c r="AK10" s="24"/>
      <c r="AL10" s="25"/>
      <c r="AM10" s="25"/>
      <c r="AN10" s="25"/>
      <c r="AO10" s="27">
        <v>1</v>
      </c>
      <c r="AP10" s="29"/>
      <c r="AQ10" s="25"/>
      <c r="AR10" s="39"/>
    </row>
    <row r="11" spans="1:44" s="4" customFormat="1" ht="15" customHeight="1" x14ac:dyDescent="0.25">
      <c r="A11" s="2"/>
      <c r="B11" s="25">
        <v>2005</v>
      </c>
      <c r="C11" s="25" t="s">
        <v>63</v>
      </c>
      <c r="D11" s="26" t="s">
        <v>84</v>
      </c>
      <c r="E11" s="25">
        <v>25</v>
      </c>
      <c r="F11" s="25">
        <v>0</v>
      </c>
      <c r="G11" s="25">
        <v>6</v>
      </c>
      <c r="H11" s="25">
        <v>10</v>
      </c>
      <c r="I11" s="25">
        <v>66</v>
      </c>
      <c r="J11" s="25">
        <v>18</v>
      </c>
      <c r="K11" s="25">
        <v>28</v>
      </c>
      <c r="L11" s="25">
        <v>14</v>
      </c>
      <c r="M11" s="25">
        <v>6</v>
      </c>
      <c r="N11" s="28">
        <v>0.45800000000000002</v>
      </c>
      <c r="O11" s="121"/>
      <c r="P11" s="18"/>
      <c r="Q11" s="18"/>
      <c r="R11" s="18"/>
      <c r="S11" s="18"/>
      <c r="T11" s="24"/>
      <c r="U11" s="25">
        <v>14</v>
      </c>
      <c r="V11" s="25">
        <v>1</v>
      </c>
      <c r="W11" s="27">
        <v>2</v>
      </c>
      <c r="X11" s="25">
        <v>9</v>
      </c>
      <c r="Y11" s="25">
        <v>54</v>
      </c>
      <c r="Z11" s="28">
        <v>0.55100000000000005</v>
      </c>
      <c r="AA11" s="24"/>
      <c r="AB11" s="18"/>
      <c r="AC11" s="18"/>
      <c r="AD11" s="18"/>
      <c r="AE11" s="18"/>
      <c r="AF11" s="24"/>
      <c r="AG11" s="81" t="s">
        <v>82</v>
      </c>
      <c r="AH11" s="81" t="s">
        <v>131</v>
      </c>
      <c r="AI11" s="81" t="s">
        <v>132</v>
      </c>
      <c r="AJ11" s="81"/>
      <c r="AK11" s="24"/>
      <c r="AL11" s="25"/>
      <c r="AM11" s="25"/>
      <c r="AN11" s="25"/>
      <c r="AO11" s="27"/>
      <c r="AP11" s="29"/>
      <c r="AQ11" s="25">
        <v>1</v>
      </c>
      <c r="AR11" s="39"/>
    </row>
    <row r="12" spans="1:44" s="4" customFormat="1" ht="15" customHeight="1" x14ac:dyDescent="0.25">
      <c r="A12" s="2"/>
      <c r="B12" s="141">
        <v>2006</v>
      </c>
      <c r="C12" s="141" t="s">
        <v>67</v>
      </c>
      <c r="D12" s="142" t="s">
        <v>84</v>
      </c>
      <c r="E12" s="141">
        <v>27</v>
      </c>
      <c r="F12" s="141">
        <v>5</v>
      </c>
      <c r="G12" s="143">
        <v>8</v>
      </c>
      <c r="H12" s="141">
        <v>14</v>
      </c>
      <c r="I12" s="141">
        <v>87</v>
      </c>
      <c r="J12" s="141">
        <v>13</v>
      </c>
      <c r="K12" s="141">
        <v>32</v>
      </c>
      <c r="L12" s="141">
        <v>29</v>
      </c>
      <c r="M12" s="141">
        <v>13</v>
      </c>
      <c r="N12" s="28">
        <v>0.56499999999999995</v>
      </c>
      <c r="O12" s="121"/>
      <c r="P12" s="18"/>
      <c r="Q12" s="18"/>
      <c r="R12" s="18"/>
      <c r="S12" s="18"/>
      <c r="T12" s="24"/>
      <c r="U12" s="25">
        <v>15</v>
      </c>
      <c r="V12" s="25">
        <v>2</v>
      </c>
      <c r="W12" s="27">
        <v>13</v>
      </c>
      <c r="X12" s="25">
        <v>6</v>
      </c>
      <c r="Y12" s="25">
        <v>55</v>
      </c>
      <c r="Z12" s="28">
        <v>0.55000000000000004</v>
      </c>
      <c r="AA12" s="24"/>
      <c r="AB12" s="18"/>
      <c r="AC12" s="18"/>
      <c r="AD12" s="18"/>
      <c r="AE12" s="18"/>
      <c r="AF12" s="24"/>
      <c r="AG12" s="81" t="s">
        <v>82</v>
      </c>
      <c r="AH12" s="81" t="s">
        <v>133</v>
      </c>
      <c r="AI12" s="81"/>
      <c r="AJ12" s="81" t="s">
        <v>134</v>
      </c>
      <c r="AK12" s="24"/>
      <c r="AL12" s="25"/>
      <c r="AM12" s="25"/>
      <c r="AN12" s="25"/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25">
        <v>2007</v>
      </c>
      <c r="C13" s="25" t="s">
        <v>58</v>
      </c>
      <c r="D13" s="26" t="s">
        <v>84</v>
      </c>
      <c r="E13" s="25">
        <v>26</v>
      </c>
      <c r="F13" s="25">
        <v>3</v>
      </c>
      <c r="G13" s="27">
        <v>9</v>
      </c>
      <c r="H13" s="25">
        <v>52</v>
      </c>
      <c r="I13" s="25">
        <v>153</v>
      </c>
      <c r="J13" s="25">
        <v>27</v>
      </c>
      <c r="K13" s="25">
        <v>103</v>
      </c>
      <c r="L13" s="25">
        <v>11</v>
      </c>
      <c r="M13" s="25">
        <v>12</v>
      </c>
      <c r="N13" s="28">
        <v>0.66200000000000003</v>
      </c>
      <c r="O13" s="121"/>
      <c r="P13" s="18"/>
      <c r="Q13" s="25" t="s">
        <v>58</v>
      </c>
      <c r="R13" s="18" t="s">
        <v>102</v>
      </c>
      <c r="S13" s="18" t="s">
        <v>70</v>
      </c>
      <c r="T13" s="24"/>
      <c r="U13" s="25">
        <v>14</v>
      </c>
      <c r="V13" s="25">
        <v>1</v>
      </c>
      <c r="W13" s="27">
        <v>3</v>
      </c>
      <c r="X13" s="25">
        <v>16</v>
      </c>
      <c r="Y13" s="25">
        <v>81</v>
      </c>
      <c r="Z13" s="28">
        <v>0.69799999999999995</v>
      </c>
      <c r="AA13" s="24"/>
      <c r="AB13" s="18"/>
      <c r="AC13" s="18" t="s">
        <v>70</v>
      </c>
      <c r="AD13" s="18"/>
      <c r="AE13" s="18" t="s">
        <v>56</v>
      </c>
      <c r="AF13" s="24"/>
      <c r="AG13" s="81" t="s">
        <v>82</v>
      </c>
      <c r="AH13" s="81" t="s">
        <v>96</v>
      </c>
      <c r="AI13" s="81"/>
      <c r="AJ13" s="81" t="s">
        <v>97</v>
      </c>
      <c r="AK13" s="24"/>
      <c r="AL13" s="25">
        <v>1</v>
      </c>
      <c r="AM13" s="25"/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2008</v>
      </c>
      <c r="C14" s="25" t="s">
        <v>58</v>
      </c>
      <c r="D14" s="26" t="s">
        <v>84</v>
      </c>
      <c r="E14" s="25">
        <v>15</v>
      </c>
      <c r="F14" s="25">
        <v>1</v>
      </c>
      <c r="G14" s="27">
        <v>3</v>
      </c>
      <c r="H14" s="25">
        <v>18</v>
      </c>
      <c r="I14" s="25">
        <v>54</v>
      </c>
      <c r="J14" s="25">
        <v>9</v>
      </c>
      <c r="K14" s="25">
        <v>37</v>
      </c>
      <c r="L14" s="25">
        <v>4</v>
      </c>
      <c r="M14" s="25">
        <v>4</v>
      </c>
      <c r="N14" s="28">
        <v>0.52900000000000003</v>
      </c>
      <c r="O14" s="121"/>
      <c r="P14" s="18"/>
      <c r="Q14" s="18" t="s">
        <v>142</v>
      </c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1"/>
      <c r="AH14" s="81"/>
      <c r="AI14" s="81"/>
      <c r="AJ14" s="81"/>
      <c r="AK14" s="24"/>
      <c r="AL14" s="25"/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2009</v>
      </c>
      <c r="C15" s="25" t="s">
        <v>67</v>
      </c>
      <c r="D15" s="26" t="s">
        <v>84</v>
      </c>
      <c r="E15" s="25">
        <v>24</v>
      </c>
      <c r="F15" s="25">
        <v>2</v>
      </c>
      <c r="G15" s="27">
        <v>6</v>
      </c>
      <c r="H15" s="25">
        <v>17</v>
      </c>
      <c r="I15" s="25">
        <v>87</v>
      </c>
      <c r="J15" s="25">
        <v>20</v>
      </c>
      <c r="K15" s="25">
        <v>43</v>
      </c>
      <c r="L15" s="25">
        <v>16</v>
      </c>
      <c r="M15" s="25">
        <v>8</v>
      </c>
      <c r="N15" s="28">
        <v>0.51500000000000001</v>
      </c>
      <c r="O15" s="121"/>
      <c r="P15" s="18"/>
      <c r="Q15" s="18" t="s">
        <v>143</v>
      </c>
      <c r="R15" s="18"/>
      <c r="S15" s="18"/>
      <c r="T15" s="24"/>
      <c r="U15" s="25">
        <v>11</v>
      </c>
      <c r="V15" s="25">
        <v>1</v>
      </c>
      <c r="W15" s="27">
        <v>2</v>
      </c>
      <c r="X15" s="25">
        <v>19</v>
      </c>
      <c r="Y15" s="25">
        <v>51</v>
      </c>
      <c r="Z15" s="28">
        <v>0.69899999999999995</v>
      </c>
      <c r="AA15" s="24"/>
      <c r="AB15" s="18"/>
      <c r="AC15" s="25" t="s">
        <v>58</v>
      </c>
      <c r="AD15" s="18"/>
      <c r="AE15" s="18" t="s">
        <v>70</v>
      </c>
      <c r="AF15" s="24"/>
      <c r="AG15" s="81" t="s">
        <v>135</v>
      </c>
      <c r="AH15" s="81" t="s">
        <v>78</v>
      </c>
      <c r="AI15" s="81"/>
      <c r="AJ15" s="81" t="s">
        <v>136</v>
      </c>
      <c r="AK15" s="24"/>
      <c r="AL15" s="25"/>
      <c r="AM15" s="25"/>
      <c r="AN15" s="25">
        <v>1</v>
      </c>
      <c r="AO15" s="27">
        <v>1</v>
      </c>
      <c r="AP15" s="29"/>
      <c r="AQ15" s="25"/>
      <c r="AR15" s="39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v>183</v>
      </c>
      <c r="F16" s="18">
        <v>14</v>
      </c>
      <c r="G16" s="18">
        <v>44</v>
      </c>
      <c r="H16" s="18">
        <v>136</v>
      </c>
      <c r="I16" s="18">
        <v>580</v>
      </c>
      <c r="J16" s="18">
        <v>149</v>
      </c>
      <c r="K16" s="18">
        <v>282</v>
      </c>
      <c r="L16" s="18">
        <v>91</v>
      </c>
      <c r="M16" s="18">
        <v>58</v>
      </c>
      <c r="N16" s="33">
        <v>0.52100000000000002</v>
      </c>
      <c r="O16" s="83"/>
      <c r="P16" s="71" t="s">
        <v>47</v>
      </c>
      <c r="Q16" s="71" t="s">
        <v>138</v>
      </c>
      <c r="R16" s="71" t="s">
        <v>47</v>
      </c>
      <c r="S16" s="71" t="s">
        <v>47</v>
      </c>
      <c r="T16" s="24"/>
      <c r="U16" s="18">
        <v>79</v>
      </c>
      <c r="V16" s="18">
        <v>5</v>
      </c>
      <c r="W16" s="18">
        <v>20</v>
      </c>
      <c r="X16" s="18">
        <v>64</v>
      </c>
      <c r="Y16" s="18">
        <v>310</v>
      </c>
      <c r="Z16" s="33">
        <v>0.58499999999999996</v>
      </c>
      <c r="AA16" s="83"/>
      <c r="AB16" s="71" t="s">
        <v>47</v>
      </c>
      <c r="AC16" s="71" t="s">
        <v>138</v>
      </c>
      <c r="AD16" s="71" t="s">
        <v>47</v>
      </c>
      <c r="AE16" s="71" t="s">
        <v>47</v>
      </c>
      <c r="AF16" s="24"/>
      <c r="AG16" s="71" t="s">
        <v>140</v>
      </c>
      <c r="AH16" s="71" t="s">
        <v>137</v>
      </c>
      <c r="AI16" s="71" t="s">
        <v>64</v>
      </c>
      <c r="AJ16" s="71" t="s">
        <v>91</v>
      </c>
      <c r="AK16" s="24">
        <v>0</v>
      </c>
      <c r="AL16" s="18">
        <v>1</v>
      </c>
      <c r="AM16" s="18">
        <v>0</v>
      </c>
      <c r="AN16" s="18">
        <v>1</v>
      </c>
      <c r="AO16" s="18">
        <v>6</v>
      </c>
      <c r="AP16" s="18">
        <v>2</v>
      </c>
      <c r="AQ16" s="18">
        <v>1</v>
      </c>
      <c r="AR16" s="39"/>
    </row>
    <row r="17" spans="1:45" s="4" customFormat="1" ht="15" customHeight="1" x14ac:dyDescent="0.25">
      <c r="A17" s="1"/>
      <c r="B17" s="16" t="s">
        <v>159</v>
      </c>
      <c r="C17" s="17"/>
      <c r="D17" s="15"/>
      <c r="E17" s="17"/>
      <c r="F17" s="14"/>
      <c r="G17" s="14"/>
      <c r="H17" s="14"/>
      <c r="I17" s="14"/>
      <c r="J17" s="14"/>
      <c r="K17" s="14"/>
      <c r="L17" s="14"/>
      <c r="M17" s="14"/>
      <c r="N17" s="74"/>
      <c r="O17" s="24"/>
      <c r="P17" s="22"/>
      <c r="Q17" s="20"/>
      <c r="R17" s="75"/>
      <c r="S17" s="76"/>
      <c r="T17" s="24"/>
      <c r="U17" s="17" t="s">
        <v>156</v>
      </c>
      <c r="V17" s="14" t="s">
        <v>145</v>
      </c>
      <c r="W17" s="14"/>
      <c r="X17" s="14" t="s">
        <v>157</v>
      </c>
      <c r="Y17" s="14" t="s">
        <v>158</v>
      </c>
      <c r="Z17" s="15"/>
      <c r="AA17" s="24"/>
      <c r="AB17" s="77"/>
      <c r="AC17" s="78"/>
      <c r="AD17" s="75"/>
      <c r="AE17" s="76"/>
      <c r="AF17" s="24"/>
      <c r="AG17" s="79">
        <v>1</v>
      </c>
      <c r="AH17" s="80">
        <v>0.83299999999999996</v>
      </c>
      <c r="AI17" s="80">
        <v>1</v>
      </c>
      <c r="AJ17" s="160">
        <v>0.8</v>
      </c>
      <c r="AK17" s="24"/>
      <c r="AL17" s="17"/>
      <c r="AM17" s="14"/>
      <c r="AN17" s="14"/>
      <c r="AO17" s="14"/>
      <c r="AP17" s="14"/>
      <c r="AQ17" s="15"/>
      <c r="AR17" s="39"/>
    </row>
    <row r="18" spans="1:45" ht="15" customHeight="1" x14ac:dyDescent="0.25">
      <c r="A18" s="2"/>
      <c r="B18" s="26" t="s">
        <v>2</v>
      </c>
      <c r="C18" s="29"/>
      <c r="D18" s="34">
        <v>619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4" customFormat="1" ht="11.2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2"/>
      <c r="B20" s="22" t="s">
        <v>24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1" t="s">
        <v>29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42"/>
      <c r="AC20" s="42"/>
      <c r="AD20" s="12"/>
      <c r="AE20" s="43"/>
      <c r="AF20" s="24"/>
      <c r="AG20" s="41" t="s">
        <v>161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43"/>
      <c r="AR20" s="39"/>
    </row>
    <row r="21" spans="1:45" ht="15" customHeight="1" x14ac:dyDescent="0.25">
      <c r="A21" s="2"/>
      <c r="B21" s="41" t="s">
        <v>12</v>
      </c>
      <c r="C21" s="12"/>
      <c r="D21" s="43"/>
      <c r="E21" s="25">
        <v>183</v>
      </c>
      <c r="F21" s="25">
        <v>14</v>
      </c>
      <c r="G21" s="25">
        <v>44</v>
      </c>
      <c r="H21" s="25">
        <v>136</v>
      </c>
      <c r="I21" s="25">
        <v>580</v>
      </c>
      <c r="J21" s="35"/>
      <c r="K21" s="44">
        <v>0.31693989071038253</v>
      </c>
      <c r="L21" s="44">
        <v>0.74316939890710387</v>
      </c>
      <c r="M21" s="44">
        <v>3.1693989071038251</v>
      </c>
      <c r="N21" s="32">
        <v>0.52100000000000002</v>
      </c>
      <c r="O21" s="24"/>
      <c r="P21" s="169" t="s">
        <v>9</v>
      </c>
      <c r="Q21" s="182"/>
      <c r="R21" s="170" t="s">
        <v>106</v>
      </c>
      <c r="S21" s="170"/>
      <c r="T21" s="170"/>
      <c r="U21" s="170"/>
      <c r="V21" s="170"/>
      <c r="W21" s="170"/>
      <c r="X21" s="170"/>
      <c r="Y21" s="183"/>
      <c r="Z21" s="183" t="s">
        <v>57</v>
      </c>
      <c r="AA21" s="183"/>
      <c r="AB21" s="184"/>
      <c r="AC21" s="184"/>
      <c r="AD21" s="185" t="s">
        <v>108</v>
      </c>
      <c r="AE21" s="186"/>
      <c r="AF21" s="24"/>
      <c r="AG21" s="200">
        <v>5615</v>
      </c>
      <c r="AH21" s="201" t="s">
        <v>160</v>
      </c>
      <c r="AI21" s="202"/>
      <c r="AJ21" s="170"/>
      <c r="AK21" s="170"/>
      <c r="AL21" s="170"/>
      <c r="AM21" s="202"/>
      <c r="AN21" s="170"/>
      <c r="AO21" s="170"/>
      <c r="AP21" s="170"/>
      <c r="AQ21" s="171"/>
      <c r="AR21" s="39"/>
    </row>
    <row r="22" spans="1:45" ht="15" customHeight="1" x14ac:dyDescent="0.25">
      <c r="A22" s="2"/>
      <c r="B22" s="45" t="s">
        <v>14</v>
      </c>
      <c r="C22" s="46"/>
      <c r="D22" s="47"/>
      <c r="E22" s="25">
        <v>79</v>
      </c>
      <c r="F22" s="25">
        <v>5</v>
      </c>
      <c r="G22" s="25">
        <v>20</v>
      </c>
      <c r="H22" s="25">
        <v>64</v>
      </c>
      <c r="I22" s="25">
        <v>310</v>
      </c>
      <c r="J22" s="35"/>
      <c r="K22" s="44">
        <v>0.31645569620253167</v>
      </c>
      <c r="L22" s="44">
        <v>0.810126582278481</v>
      </c>
      <c r="M22" s="44">
        <v>3.9240506329113924</v>
      </c>
      <c r="N22" s="32">
        <v>0.58499999999999996</v>
      </c>
      <c r="O22" s="24"/>
      <c r="P22" s="187" t="s">
        <v>50</v>
      </c>
      <c r="Q22" s="188"/>
      <c r="R22" s="189" t="s">
        <v>107</v>
      </c>
      <c r="S22" s="189"/>
      <c r="T22" s="189"/>
      <c r="U22" s="189"/>
      <c r="V22" s="189"/>
      <c r="W22" s="189"/>
      <c r="X22" s="189"/>
      <c r="Y22" s="190"/>
      <c r="Z22" s="190" t="s">
        <v>109</v>
      </c>
      <c r="AA22" s="190"/>
      <c r="AB22" s="191"/>
      <c r="AC22" s="191"/>
      <c r="AD22" s="192" t="s">
        <v>110</v>
      </c>
      <c r="AE22" s="193"/>
      <c r="AF22" s="24"/>
      <c r="AG22" s="200"/>
      <c r="AH22" s="190"/>
      <c r="AI22" s="203"/>
      <c r="AJ22" s="189"/>
      <c r="AK22" s="189"/>
      <c r="AL22" s="189"/>
      <c r="AM22" s="203"/>
      <c r="AN22" s="189"/>
      <c r="AO22" s="189"/>
      <c r="AP22" s="189"/>
      <c r="AQ22" s="204"/>
      <c r="AR22" s="39"/>
    </row>
    <row r="23" spans="1:45" ht="15" customHeight="1" x14ac:dyDescent="0.25">
      <c r="A23" s="2"/>
      <c r="B23" s="48" t="s">
        <v>15</v>
      </c>
      <c r="C23" s="49"/>
      <c r="D23" s="50"/>
      <c r="E23" s="31"/>
      <c r="F23" s="31"/>
      <c r="G23" s="31"/>
      <c r="H23" s="31"/>
      <c r="I23" s="31"/>
      <c r="J23" s="35"/>
      <c r="K23" s="51"/>
      <c r="L23" s="51"/>
      <c r="M23" s="51"/>
      <c r="N23" s="52"/>
      <c r="O23" s="24"/>
      <c r="P23" s="187" t="s">
        <v>51</v>
      </c>
      <c r="Q23" s="188"/>
      <c r="R23" s="189" t="s">
        <v>107</v>
      </c>
      <c r="S23" s="189"/>
      <c r="T23" s="189"/>
      <c r="U23" s="189"/>
      <c r="V23" s="189"/>
      <c r="W23" s="189"/>
      <c r="X23" s="189"/>
      <c r="Y23" s="190"/>
      <c r="Z23" s="190" t="s">
        <v>109</v>
      </c>
      <c r="AA23" s="190"/>
      <c r="AB23" s="191"/>
      <c r="AC23" s="191"/>
      <c r="AD23" s="192" t="s">
        <v>110</v>
      </c>
      <c r="AE23" s="193"/>
      <c r="AF23" s="24"/>
      <c r="AG23" s="205"/>
      <c r="AH23" s="190"/>
      <c r="AI23" s="203"/>
      <c r="AJ23" s="189"/>
      <c r="AK23" s="189"/>
      <c r="AL23" s="189"/>
      <c r="AM23" s="203"/>
      <c r="AN23" s="189"/>
      <c r="AO23" s="189"/>
      <c r="AP23" s="189"/>
      <c r="AQ23" s="204"/>
      <c r="AR23" s="39"/>
    </row>
    <row r="24" spans="1:45" ht="15" customHeight="1" x14ac:dyDescent="0.25">
      <c r="A24" s="2"/>
      <c r="B24" s="53" t="s">
        <v>25</v>
      </c>
      <c r="C24" s="54"/>
      <c r="D24" s="55"/>
      <c r="E24" s="18">
        <v>262</v>
      </c>
      <c r="F24" s="18">
        <v>19</v>
      </c>
      <c r="G24" s="18">
        <v>64</v>
      </c>
      <c r="H24" s="18">
        <v>200</v>
      </c>
      <c r="I24" s="18">
        <v>890</v>
      </c>
      <c r="J24" s="35"/>
      <c r="K24" s="56">
        <v>0.31679389312977096</v>
      </c>
      <c r="L24" s="56">
        <v>0.76335877862595425</v>
      </c>
      <c r="M24" s="56">
        <v>3.3969465648854964</v>
      </c>
      <c r="N24" s="33">
        <v>0.54100000000000004</v>
      </c>
      <c r="O24" s="24"/>
      <c r="P24" s="194" t="s">
        <v>10</v>
      </c>
      <c r="Q24" s="195"/>
      <c r="R24" s="196" t="s">
        <v>107</v>
      </c>
      <c r="S24" s="196"/>
      <c r="T24" s="196"/>
      <c r="U24" s="196"/>
      <c r="V24" s="196"/>
      <c r="W24" s="196"/>
      <c r="X24" s="196"/>
      <c r="Y24" s="197"/>
      <c r="Z24" s="197" t="s">
        <v>109</v>
      </c>
      <c r="AA24" s="197"/>
      <c r="AB24" s="127"/>
      <c r="AC24" s="127"/>
      <c r="AD24" s="198" t="s">
        <v>110</v>
      </c>
      <c r="AE24" s="199"/>
      <c r="AF24" s="24"/>
      <c r="AG24" s="66"/>
      <c r="AH24" s="197"/>
      <c r="AI24" s="206"/>
      <c r="AJ24" s="196"/>
      <c r="AK24" s="196"/>
      <c r="AL24" s="196"/>
      <c r="AM24" s="206"/>
      <c r="AN24" s="196"/>
      <c r="AO24" s="196"/>
      <c r="AP24" s="196"/>
      <c r="AQ24" s="207"/>
      <c r="AR24" s="39"/>
    </row>
    <row r="25" spans="1:45" ht="13.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>
        <f>SUM(O22:O24)</f>
        <v>0</v>
      </c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6.5" customHeight="1" x14ac:dyDescent="0.25">
      <c r="A26" s="2"/>
      <c r="B26" s="35" t="s">
        <v>60</v>
      </c>
      <c r="C26" s="35"/>
      <c r="D26" s="35" t="s">
        <v>154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ht="15.75" customHeight="1" x14ac:dyDescent="0.25">
      <c r="A27" s="2"/>
      <c r="B27" s="35"/>
      <c r="C27" s="35"/>
      <c r="D27" s="35" t="s">
        <v>104</v>
      </c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</row>
    <row r="28" spans="1:45" ht="15" customHeight="1" x14ac:dyDescent="0.2">
      <c r="A28" s="2"/>
      <c r="B28" s="35"/>
      <c r="C28" s="35"/>
      <c r="D28" s="35" t="s">
        <v>105</v>
      </c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s="9" customFormat="1" ht="15" customHeight="1" x14ac:dyDescent="0.2">
      <c r="A31" s="2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s="9" customFormat="1" ht="15" customHeight="1" x14ac:dyDescent="0.25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57"/>
      <c r="W32" s="35"/>
      <c r="X32" s="35"/>
      <c r="Y32" s="35"/>
      <c r="Z32" s="35"/>
      <c r="AA32" s="35"/>
      <c r="AB32" s="35"/>
      <c r="AC32" s="35"/>
      <c r="AD32" s="35"/>
      <c r="AE32" s="35"/>
      <c r="AF32" s="39"/>
      <c r="AG32" s="8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57"/>
      <c r="C33" s="57"/>
      <c r="D33" s="57"/>
      <c r="E33" s="57"/>
      <c r="F33" s="57"/>
      <c r="G33" s="35"/>
      <c r="H33" s="35"/>
      <c r="I33" s="35"/>
      <c r="J33" s="35"/>
      <c r="K33" s="35"/>
      <c r="L33" s="35"/>
      <c r="M33" s="124"/>
      <c r="N33" s="35"/>
      <c r="O33" s="24"/>
      <c r="P33" s="35"/>
      <c r="Q33" s="38"/>
      <c r="R33" s="35"/>
      <c r="S33" s="35"/>
      <c r="T33" s="24"/>
      <c r="U33" s="24"/>
      <c r="V33" s="57"/>
      <c r="W33" s="35"/>
      <c r="X33" s="35"/>
      <c r="Y33" s="35"/>
      <c r="Z33" s="35"/>
      <c r="AA33" s="35"/>
      <c r="AB33" s="35"/>
      <c r="AC33" s="35"/>
      <c r="AD33" s="35"/>
      <c r="AE33" s="35"/>
      <c r="AF33" s="39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57"/>
      <c r="C34" s="57"/>
      <c r="D34" s="57"/>
      <c r="E34" s="57"/>
      <c r="F34" s="57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57"/>
      <c r="W34" s="35"/>
      <c r="X34" s="35"/>
      <c r="Y34" s="35"/>
      <c r="Z34" s="35"/>
      <c r="AA34" s="35"/>
      <c r="AB34" s="35"/>
      <c r="AC34" s="35"/>
      <c r="AD34" s="35"/>
      <c r="AE34" s="35"/>
      <c r="AF34" s="39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57"/>
      <c r="C35" s="57"/>
      <c r="D35" s="57"/>
      <c r="E35" s="57"/>
      <c r="F35" s="57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57"/>
      <c r="C36" s="57"/>
      <c r="D36" s="57"/>
      <c r="E36" s="57"/>
      <c r="F36" s="57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57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7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7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7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7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ht="15" customHeight="1" x14ac:dyDescent="0.25">
      <c r="AG180" s="24"/>
      <c r="AH180" s="57"/>
      <c r="AI180" s="35"/>
      <c r="AJ180" s="35"/>
    </row>
    <row r="181" spans="1:44" ht="15" customHeight="1" x14ac:dyDescent="0.25">
      <c r="AG181" s="24"/>
      <c r="AH181" s="57"/>
      <c r="AI181" s="35"/>
      <c r="AJ181" s="35"/>
    </row>
    <row r="182" spans="1:44" ht="15" customHeight="1" x14ac:dyDescent="0.25">
      <c r="AG182" s="24"/>
      <c r="AH182" s="57"/>
      <c r="AI182" s="35"/>
      <c r="AJ182" s="35"/>
    </row>
    <row r="183" spans="1:44" ht="15" customHeight="1" x14ac:dyDescent="0.25">
      <c r="AG183" s="24"/>
      <c r="AH183" s="57"/>
      <c r="AI183" s="35"/>
      <c r="AJ183" s="35"/>
    </row>
    <row r="184" spans="1:44" ht="15" customHeight="1" x14ac:dyDescent="0.25">
      <c r="AG184" s="24"/>
      <c r="AH184" s="57"/>
      <c r="AI184" s="35"/>
      <c r="AJ184" s="35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98</v>
      </c>
      <c r="C1" s="6"/>
      <c r="D1" s="86"/>
      <c r="E1" s="92" t="s">
        <v>139</v>
      </c>
      <c r="F1" s="161"/>
      <c r="G1" s="65"/>
      <c r="H1" s="65"/>
      <c r="I1" s="7"/>
      <c r="J1" s="6"/>
      <c r="K1" s="82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65"/>
      <c r="AD1" s="65"/>
      <c r="AE1" s="7"/>
      <c r="AF1" s="6"/>
      <c r="AG1" s="82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45" t="s">
        <v>111</v>
      </c>
      <c r="C2" s="62"/>
      <c r="D2" s="146"/>
      <c r="E2" s="13" t="s">
        <v>12</v>
      </c>
      <c r="F2" s="14"/>
      <c r="G2" s="14"/>
      <c r="H2" s="14"/>
      <c r="I2" s="20"/>
      <c r="J2" s="15"/>
      <c r="K2" s="87"/>
      <c r="L2" s="22" t="s">
        <v>146</v>
      </c>
      <c r="M2" s="14"/>
      <c r="N2" s="14"/>
      <c r="O2" s="21"/>
      <c r="P2" s="19"/>
      <c r="Q2" s="22" t="s">
        <v>147</v>
      </c>
      <c r="R2" s="14"/>
      <c r="S2" s="14"/>
      <c r="T2" s="14"/>
      <c r="U2" s="20"/>
      <c r="V2" s="21"/>
      <c r="W2" s="19"/>
      <c r="X2" s="162" t="s">
        <v>148</v>
      </c>
      <c r="Y2" s="163"/>
      <c r="Z2" s="164"/>
      <c r="AA2" s="13" t="s">
        <v>12</v>
      </c>
      <c r="AB2" s="14"/>
      <c r="AC2" s="14"/>
      <c r="AD2" s="14"/>
      <c r="AE2" s="20"/>
      <c r="AF2" s="15"/>
      <c r="AG2" s="87"/>
      <c r="AH2" s="22" t="s">
        <v>149</v>
      </c>
      <c r="AI2" s="14"/>
      <c r="AJ2" s="14"/>
      <c r="AK2" s="21"/>
      <c r="AL2" s="19"/>
      <c r="AM2" s="22" t="s">
        <v>147</v>
      </c>
      <c r="AN2" s="14"/>
      <c r="AO2" s="14"/>
      <c r="AP2" s="14"/>
      <c r="AQ2" s="20"/>
      <c r="AR2" s="21"/>
      <c r="AS2" s="16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5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5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1"/>
      <c r="M4" s="18"/>
      <c r="N4" s="18"/>
      <c r="O4" s="18"/>
      <c r="P4" s="24"/>
      <c r="Q4" s="25"/>
      <c r="R4" s="25"/>
      <c r="S4" s="27"/>
      <c r="T4" s="25"/>
      <c r="U4" s="25"/>
      <c r="V4" s="166"/>
      <c r="W4" s="30"/>
      <c r="X4" s="25">
        <v>2001</v>
      </c>
      <c r="Y4" s="25" t="s">
        <v>56</v>
      </c>
      <c r="Z4" s="26" t="s">
        <v>83</v>
      </c>
      <c r="AA4" s="25">
        <v>16</v>
      </c>
      <c r="AB4" s="25">
        <v>1</v>
      </c>
      <c r="AC4" s="25">
        <v>7</v>
      </c>
      <c r="AD4" s="25">
        <v>26</v>
      </c>
      <c r="AE4" s="25">
        <v>102</v>
      </c>
      <c r="AF4" s="32">
        <v>0.68</v>
      </c>
      <c r="AG4" s="121">
        <v>150</v>
      </c>
      <c r="AH4" s="18"/>
      <c r="AI4" s="18" t="s">
        <v>155</v>
      </c>
      <c r="AJ4" s="18"/>
      <c r="AK4" s="25" t="s">
        <v>58</v>
      </c>
      <c r="AL4" s="24"/>
      <c r="AM4" s="25"/>
      <c r="AN4" s="25"/>
      <c r="AO4" s="25"/>
      <c r="AP4" s="25"/>
      <c r="AQ4" s="25"/>
      <c r="AR4" s="16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2002</v>
      </c>
      <c r="C5" s="29" t="s">
        <v>99</v>
      </c>
      <c r="D5" s="26" t="s">
        <v>100</v>
      </c>
      <c r="E5" s="25">
        <v>15</v>
      </c>
      <c r="F5" s="25">
        <v>2</v>
      </c>
      <c r="G5" s="25">
        <v>14</v>
      </c>
      <c r="H5" s="27">
        <v>14</v>
      </c>
      <c r="I5" s="25">
        <v>65</v>
      </c>
      <c r="J5" s="28">
        <v>0.56999999999999995</v>
      </c>
      <c r="K5" s="30">
        <v>114</v>
      </c>
      <c r="L5" s="71"/>
      <c r="M5" s="18"/>
      <c r="N5" s="18"/>
      <c r="O5" s="18"/>
      <c r="P5" s="24"/>
      <c r="Q5" s="25"/>
      <c r="R5" s="25"/>
      <c r="S5" s="27"/>
      <c r="T5" s="25"/>
      <c r="U5" s="25"/>
      <c r="V5" s="16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ht="14.25" x14ac:dyDescent="0.2">
      <c r="A6" s="35"/>
      <c r="B6" s="67" t="s">
        <v>150</v>
      </c>
      <c r="C6" s="70"/>
      <c r="D6" s="69"/>
      <c r="E6" s="68">
        <f>SUM(E4:E5)</f>
        <v>15</v>
      </c>
      <c r="F6" s="68">
        <f>SUM(F4:F5)</f>
        <v>2</v>
      </c>
      <c r="G6" s="68">
        <f>SUM(G4:G5)</f>
        <v>14</v>
      </c>
      <c r="H6" s="68">
        <f>SUM(H4:H5)</f>
        <v>14</v>
      </c>
      <c r="I6" s="68">
        <f>SUM(I4:I5)</f>
        <v>65</v>
      </c>
      <c r="J6" s="168">
        <f>PRODUCT(I6/K6)</f>
        <v>0.57017543859649122</v>
      </c>
      <c r="K6" s="87">
        <f>SUM(K4:K5)</f>
        <v>114</v>
      </c>
      <c r="L6" s="22"/>
      <c r="M6" s="20"/>
      <c r="N6" s="75"/>
      <c r="O6" s="76"/>
      <c r="P6" s="24"/>
      <c r="Q6" s="68">
        <f>SUM(Q4:Q5)</f>
        <v>0</v>
      </c>
      <c r="R6" s="68">
        <f>SUM(R4:R5)</f>
        <v>0</v>
      </c>
      <c r="S6" s="68">
        <f>SUM(S4:S5)</f>
        <v>0</v>
      </c>
      <c r="T6" s="68">
        <f>SUM(T4:T5)</f>
        <v>0</v>
      </c>
      <c r="U6" s="68">
        <f>SUM(U4:U5)</f>
        <v>0</v>
      </c>
      <c r="V6" s="33">
        <v>0</v>
      </c>
      <c r="W6" s="87">
        <f>SUM(W4:W5)</f>
        <v>0</v>
      </c>
      <c r="X6" s="16" t="s">
        <v>150</v>
      </c>
      <c r="Y6" s="17"/>
      <c r="Z6" s="15"/>
      <c r="AA6" s="68">
        <f>SUM(AA4:AA5)</f>
        <v>16</v>
      </c>
      <c r="AB6" s="68">
        <f>SUM(AB4:AB5)</f>
        <v>1</v>
      </c>
      <c r="AC6" s="68">
        <f>SUM(AC4:AC5)</f>
        <v>7</v>
      </c>
      <c r="AD6" s="68">
        <f>SUM(AD4:AD5)</f>
        <v>26</v>
      </c>
      <c r="AE6" s="68">
        <f>SUM(AE4:AE5)</f>
        <v>102</v>
      </c>
      <c r="AF6" s="168">
        <f>PRODUCT(AE6/AG6)</f>
        <v>0.68</v>
      </c>
      <c r="AG6" s="87">
        <f>SUM(AG4:AG5)</f>
        <v>150</v>
      </c>
      <c r="AH6" s="22"/>
      <c r="AI6" s="20"/>
      <c r="AJ6" s="75"/>
      <c r="AK6" s="76"/>
      <c r="AL6" s="24"/>
      <c r="AM6" s="68">
        <f>SUM(AM4:AM5)</f>
        <v>0</v>
      </c>
      <c r="AN6" s="68">
        <f>SUM(AN4:AN5)</f>
        <v>0</v>
      </c>
      <c r="AO6" s="68">
        <f>SUM(AO4:AO5)</f>
        <v>0</v>
      </c>
      <c r="AP6" s="68">
        <f>SUM(AP4:AP5)</f>
        <v>0</v>
      </c>
      <c r="AQ6" s="68">
        <f>SUM(AQ4:AQ5)</f>
        <v>0</v>
      </c>
      <c r="AR6" s="168">
        <v>0</v>
      </c>
      <c r="AS6" s="165">
        <f>SUM(AS4:AS5)</f>
        <v>0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35"/>
      <c r="C7" s="35"/>
      <c r="D7" s="35"/>
      <c r="E7" s="35"/>
      <c r="F7" s="35"/>
      <c r="G7" s="35"/>
      <c r="H7" s="35"/>
      <c r="I7" s="35"/>
      <c r="J7" s="36"/>
      <c r="K7" s="30"/>
      <c r="L7" s="24"/>
      <c r="M7" s="24"/>
      <c r="N7" s="24"/>
      <c r="O7" s="24"/>
      <c r="P7" s="35"/>
      <c r="Q7" s="35"/>
      <c r="R7" s="38"/>
      <c r="S7" s="35"/>
      <c r="T7" s="35"/>
      <c r="U7" s="24"/>
      <c r="V7" s="24"/>
      <c r="W7" s="30"/>
      <c r="X7" s="35"/>
      <c r="Y7" s="35"/>
      <c r="Z7" s="35"/>
      <c r="AA7" s="35"/>
      <c r="AB7" s="35"/>
      <c r="AC7" s="35"/>
      <c r="AD7" s="35"/>
      <c r="AE7" s="35"/>
      <c r="AF7" s="36"/>
      <c r="AG7" s="30"/>
      <c r="AH7" s="24"/>
      <c r="AI7" s="24"/>
      <c r="AJ7" s="24"/>
      <c r="AK7" s="24"/>
      <c r="AL7" s="35"/>
      <c r="AM7" s="35"/>
      <c r="AN7" s="38"/>
      <c r="AO7" s="35"/>
      <c r="AP7" s="35"/>
      <c r="AQ7" s="24"/>
      <c r="AR7" s="24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169" t="s">
        <v>151</v>
      </c>
      <c r="C8" s="170"/>
      <c r="D8" s="171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26</v>
      </c>
      <c r="M8" s="18" t="s">
        <v>27</v>
      </c>
      <c r="N8" s="18" t="s">
        <v>152</v>
      </c>
      <c r="O8" s="18" t="s">
        <v>153</v>
      </c>
      <c r="Q8" s="38"/>
      <c r="R8" s="38" t="s">
        <v>60</v>
      </c>
      <c r="S8" s="38"/>
      <c r="T8" s="35" t="s">
        <v>154</v>
      </c>
      <c r="U8" s="24"/>
      <c r="V8" s="30"/>
      <c r="W8" s="30"/>
      <c r="X8" s="172"/>
      <c r="Y8" s="172"/>
      <c r="Z8" s="172"/>
      <c r="AA8" s="172"/>
      <c r="AB8" s="172"/>
      <c r="AC8" s="38"/>
      <c r="AD8" s="38"/>
      <c r="AE8" s="38"/>
      <c r="AF8" s="35"/>
      <c r="AG8" s="35"/>
      <c r="AH8" s="35"/>
      <c r="AI8" s="35"/>
      <c r="AJ8" s="35"/>
      <c r="AK8" s="35"/>
      <c r="AM8" s="30"/>
      <c r="AN8" s="172"/>
      <c r="AO8" s="172"/>
      <c r="AP8" s="172"/>
      <c r="AQ8" s="172"/>
      <c r="AR8" s="172"/>
      <c r="AS8" s="172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41" t="s">
        <v>11</v>
      </c>
      <c r="C9" s="12"/>
      <c r="D9" s="43"/>
      <c r="E9" s="173">
        <v>262</v>
      </c>
      <c r="F9" s="173">
        <v>19</v>
      </c>
      <c r="G9" s="173">
        <v>64</v>
      </c>
      <c r="H9" s="173">
        <v>200</v>
      </c>
      <c r="I9" s="173">
        <v>890</v>
      </c>
      <c r="J9" s="174">
        <v>0.54100000000000004</v>
      </c>
      <c r="K9" s="35">
        <f>PRODUCT(I9/J9)</f>
        <v>1645.1016635859519</v>
      </c>
      <c r="L9" s="175">
        <f>PRODUCT((F9+G9)/E9)</f>
        <v>0.31679389312977096</v>
      </c>
      <c r="M9" s="175">
        <f>PRODUCT(H9/E9)</f>
        <v>0.76335877862595425</v>
      </c>
      <c r="N9" s="175">
        <f>PRODUCT((F9+G9+H9)/E9)</f>
        <v>1.0801526717557253</v>
      </c>
      <c r="O9" s="175">
        <f>PRODUCT(I9/E9)</f>
        <v>3.3969465648854964</v>
      </c>
      <c r="Q9" s="38"/>
      <c r="R9" s="38"/>
      <c r="S9" s="38"/>
      <c r="T9" s="35" t="s">
        <v>104</v>
      </c>
      <c r="U9" s="35"/>
      <c r="V9" s="35"/>
      <c r="W9" s="35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8"/>
      <c r="AO9" s="38"/>
      <c r="AP9" s="38"/>
      <c r="AQ9" s="38"/>
      <c r="AR9" s="38"/>
      <c r="AS9" s="3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76" t="s">
        <v>111</v>
      </c>
      <c r="C10" s="177"/>
      <c r="D10" s="178"/>
      <c r="E10" s="173">
        <f>PRODUCT(E6+Q6)</f>
        <v>15</v>
      </c>
      <c r="F10" s="173">
        <f>PRODUCT(F6+R6)</f>
        <v>2</v>
      </c>
      <c r="G10" s="173">
        <f>PRODUCT(G6+S6)</f>
        <v>14</v>
      </c>
      <c r="H10" s="173">
        <f>PRODUCT(H6+T6)</f>
        <v>14</v>
      </c>
      <c r="I10" s="173">
        <f>PRODUCT(I6+U6)</f>
        <v>65</v>
      </c>
      <c r="J10" s="174">
        <f>PRODUCT(I10/K10)</f>
        <v>0.57017543859649122</v>
      </c>
      <c r="K10" s="35">
        <f>PRODUCT(K6+W6)</f>
        <v>114</v>
      </c>
      <c r="L10" s="175">
        <f>PRODUCT((F10+G10)/E10)</f>
        <v>1.0666666666666667</v>
      </c>
      <c r="M10" s="175">
        <f>PRODUCT(H10/E10)</f>
        <v>0.93333333333333335</v>
      </c>
      <c r="N10" s="175">
        <f>PRODUCT((F10+G10+H10)/E10)</f>
        <v>2</v>
      </c>
      <c r="O10" s="175">
        <f>PRODUCT(I10/E10)</f>
        <v>4.333333333333333</v>
      </c>
      <c r="Q10" s="38"/>
      <c r="R10" s="38"/>
      <c r="S10" s="38"/>
      <c r="T10" s="35" t="s">
        <v>105</v>
      </c>
      <c r="U10" s="35"/>
      <c r="V10" s="35"/>
      <c r="W10" s="35"/>
      <c r="X10" s="35"/>
      <c r="Y10" s="35"/>
      <c r="Z10" s="35"/>
      <c r="AA10" s="35"/>
      <c r="AB10" s="35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19" t="s">
        <v>148</v>
      </c>
      <c r="C11" s="179"/>
      <c r="D11" s="133"/>
      <c r="E11" s="173">
        <f>PRODUCT(AA6+AM6)</f>
        <v>16</v>
      </c>
      <c r="F11" s="173">
        <f>PRODUCT(AB6+AN6)</f>
        <v>1</v>
      </c>
      <c r="G11" s="173">
        <f>PRODUCT(AC6+AO6)</f>
        <v>7</v>
      </c>
      <c r="H11" s="173">
        <f>PRODUCT(AD6+AP6)</f>
        <v>26</v>
      </c>
      <c r="I11" s="173">
        <f>PRODUCT(AE6+AQ6)</f>
        <v>102</v>
      </c>
      <c r="J11" s="174">
        <f>PRODUCT(I11/K11)</f>
        <v>0.68</v>
      </c>
      <c r="K11" s="24">
        <f>PRODUCT(AG6+AS6)</f>
        <v>150</v>
      </c>
      <c r="L11" s="175">
        <f>PRODUCT((F11+G11)/E11)</f>
        <v>0.5</v>
      </c>
      <c r="M11" s="175">
        <f>PRODUCT(H11/E11)</f>
        <v>1.625</v>
      </c>
      <c r="N11" s="175">
        <f>PRODUCT((F11+G11+H11)/E11)</f>
        <v>2.125</v>
      </c>
      <c r="O11" s="175">
        <f>PRODUCT(I11/E11)</f>
        <v>6.375</v>
      </c>
      <c r="Q11" s="38"/>
      <c r="R11" s="38"/>
      <c r="S11" s="35"/>
      <c r="T11" s="35"/>
      <c r="U11" s="24"/>
      <c r="V11" s="24"/>
      <c r="W11" s="35"/>
      <c r="X11" s="35"/>
      <c r="Y11" s="35"/>
      <c r="Z11" s="35"/>
      <c r="AA11" s="35"/>
      <c r="AB11" s="35"/>
      <c r="AC11" s="38"/>
      <c r="AD11" s="38"/>
      <c r="AE11" s="38"/>
      <c r="AF11" s="38"/>
      <c r="AG11" s="38"/>
      <c r="AH11" s="38"/>
      <c r="AI11" s="38"/>
      <c r="AJ11" s="38"/>
      <c r="AK11" s="35"/>
      <c r="AL11" s="24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80" t="s">
        <v>150</v>
      </c>
      <c r="C12" s="91"/>
      <c r="D12" s="181"/>
      <c r="E12" s="173">
        <f>SUM(E9:E11)</f>
        <v>293</v>
      </c>
      <c r="F12" s="173">
        <f t="shared" ref="F12:I12" si="0">SUM(F9:F11)</f>
        <v>22</v>
      </c>
      <c r="G12" s="173">
        <f t="shared" si="0"/>
        <v>85</v>
      </c>
      <c r="H12" s="173">
        <f t="shared" si="0"/>
        <v>240</v>
      </c>
      <c r="I12" s="173">
        <f t="shared" si="0"/>
        <v>1057</v>
      </c>
      <c r="J12" s="174">
        <f>PRODUCT(I12/K12)</f>
        <v>0.55366354770996806</v>
      </c>
      <c r="K12" s="35">
        <f>SUM(K9:K11)</f>
        <v>1909.1016635859519</v>
      </c>
      <c r="L12" s="175">
        <f>PRODUCT((F12+G12)/E12)</f>
        <v>0.3651877133105802</v>
      </c>
      <c r="M12" s="175">
        <f>PRODUCT(H12/E12)</f>
        <v>0.8191126279863481</v>
      </c>
      <c r="N12" s="175">
        <f>PRODUCT((F12+G12+H12)/E12)</f>
        <v>1.1843003412969284</v>
      </c>
      <c r="O12" s="175">
        <f>PRODUCT(I12/E12)</f>
        <v>3.6075085324232083</v>
      </c>
      <c r="Q12" s="24"/>
      <c r="R12" s="24"/>
      <c r="S12" s="24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24"/>
      <c r="F13" s="24"/>
      <c r="G13" s="24"/>
      <c r="H13" s="24"/>
      <c r="I13" s="24"/>
      <c r="J13" s="35"/>
      <c r="K13" s="35"/>
      <c r="L13" s="24"/>
      <c r="M13" s="24"/>
      <c r="N13" s="24"/>
      <c r="O13" s="24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24"/>
      <c r="AL177" s="24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85546875" style="59" customWidth="1"/>
    <col min="3" max="3" width="21.5703125" style="60" customWidth="1"/>
    <col min="4" max="4" width="10.5703125" style="72" customWidth="1"/>
    <col min="5" max="5" width="8" style="72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115" customWidth="1"/>
    <col min="22" max="22" width="9" style="60" customWidth="1"/>
    <col min="23" max="23" width="18.140625" style="72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3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12"/>
      <c r="R1" s="112"/>
      <c r="S1" s="112"/>
      <c r="T1" s="112"/>
      <c r="U1" s="11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98</v>
      </c>
      <c r="C2" s="92" t="s">
        <v>139</v>
      </c>
      <c r="D2" s="65"/>
      <c r="E2" s="11"/>
      <c r="F2" s="117"/>
      <c r="G2" s="65"/>
      <c r="H2" s="11"/>
      <c r="I2" s="11"/>
      <c r="J2" s="11"/>
      <c r="K2" s="11"/>
      <c r="L2" s="11"/>
      <c r="M2" s="11"/>
      <c r="N2" s="11"/>
      <c r="O2" s="11"/>
      <c r="P2" s="11"/>
      <c r="Q2" s="113"/>
      <c r="R2" s="113"/>
      <c r="S2" s="113"/>
      <c r="T2" s="113"/>
      <c r="U2" s="113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66" t="s">
        <v>79</v>
      </c>
      <c r="C3" s="22" t="s">
        <v>34</v>
      </c>
      <c r="D3" s="67" t="s">
        <v>35</v>
      </c>
      <c r="E3" s="127" t="s">
        <v>1</v>
      </c>
      <c r="F3" s="24"/>
      <c r="G3" s="68" t="s">
        <v>36</v>
      </c>
      <c r="H3" s="69" t="s">
        <v>37</v>
      </c>
      <c r="I3" s="69" t="s">
        <v>31</v>
      </c>
      <c r="J3" s="17" t="s">
        <v>38</v>
      </c>
      <c r="K3" s="70" t="s">
        <v>39</v>
      </c>
      <c r="L3" s="70" t="s">
        <v>40</v>
      </c>
      <c r="M3" s="68" t="s">
        <v>41</v>
      </c>
      <c r="N3" s="68" t="s">
        <v>30</v>
      </c>
      <c r="O3" s="69" t="s">
        <v>42</v>
      </c>
      <c r="P3" s="68" t="s">
        <v>37</v>
      </c>
      <c r="Q3" s="130" t="s">
        <v>16</v>
      </c>
      <c r="R3" s="130">
        <v>1</v>
      </c>
      <c r="S3" s="130">
        <v>2</v>
      </c>
      <c r="T3" s="130">
        <v>3</v>
      </c>
      <c r="U3" s="130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94" t="s">
        <v>112</v>
      </c>
      <c r="C4" s="95" t="s">
        <v>113</v>
      </c>
      <c r="D4" s="96" t="s">
        <v>62</v>
      </c>
      <c r="E4" s="122" t="s">
        <v>84</v>
      </c>
      <c r="F4" s="93"/>
      <c r="G4" s="97"/>
      <c r="H4" s="97"/>
      <c r="I4" s="98">
        <v>1</v>
      </c>
      <c r="J4" s="99"/>
      <c r="K4" s="99" t="s">
        <v>72</v>
      </c>
      <c r="L4" s="99"/>
      <c r="M4" s="99">
        <v>1</v>
      </c>
      <c r="N4" s="99"/>
      <c r="O4" s="97"/>
      <c r="P4" s="98">
        <v>1</v>
      </c>
      <c r="Q4" s="101" t="s">
        <v>122</v>
      </c>
      <c r="R4" s="102" t="s">
        <v>123</v>
      </c>
      <c r="S4" s="102"/>
      <c r="T4" s="102" t="s">
        <v>61</v>
      </c>
      <c r="U4" s="102"/>
      <c r="V4" s="100">
        <v>0</v>
      </c>
      <c r="W4" s="95" t="s">
        <v>114</v>
      </c>
      <c r="X4" s="158">
        <v>5134</v>
      </c>
      <c r="Y4" s="64"/>
      <c r="Z4" s="64"/>
      <c r="AA4" s="64"/>
      <c r="AB4" s="64"/>
      <c r="AC4" s="64"/>
      <c r="AD4" s="64"/>
    </row>
    <row r="5" spans="1:30" x14ac:dyDescent="0.25">
      <c r="A5" s="147"/>
      <c r="B5" s="148" t="s">
        <v>80</v>
      </c>
      <c r="C5" s="149" t="s">
        <v>115</v>
      </c>
      <c r="D5" s="150"/>
      <c r="E5" s="120"/>
      <c r="F5" s="151"/>
      <c r="G5" s="131"/>
      <c r="H5" s="150"/>
      <c r="I5" s="150"/>
      <c r="J5" s="150"/>
      <c r="K5" s="149"/>
      <c r="L5" s="149"/>
      <c r="M5" s="149"/>
      <c r="N5" s="149"/>
      <c r="O5" s="149"/>
      <c r="P5" s="149"/>
      <c r="Q5" s="157"/>
      <c r="R5" s="157"/>
      <c r="S5" s="157"/>
      <c r="T5" s="157"/>
      <c r="U5" s="157"/>
      <c r="V5" s="128"/>
      <c r="W5" s="128"/>
      <c r="X5" s="129"/>
      <c r="Y5" s="64"/>
      <c r="Z5" s="58"/>
      <c r="AA5" s="58"/>
      <c r="AB5" s="58"/>
      <c r="AC5" s="64"/>
      <c r="AD5" s="64"/>
    </row>
    <row r="6" spans="1:30" x14ac:dyDescent="0.25">
      <c r="A6" s="147"/>
      <c r="B6" s="152"/>
      <c r="C6" s="90"/>
      <c r="D6" s="153"/>
      <c r="E6" s="91"/>
      <c r="F6" s="91"/>
      <c r="G6" s="132"/>
      <c r="H6" s="90"/>
      <c r="I6" s="90"/>
      <c r="J6" s="90"/>
      <c r="K6" s="90"/>
      <c r="L6" s="90"/>
      <c r="M6" s="90"/>
      <c r="N6" s="90"/>
      <c r="O6" s="90"/>
      <c r="P6" s="90"/>
      <c r="Q6" s="132"/>
      <c r="R6" s="132"/>
      <c r="S6" s="132"/>
      <c r="T6" s="132"/>
      <c r="U6" s="132"/>
      <c r="V6" s="90"/>
      <c r="W6" s="90"/>
      <c r="X6" s="154"/>
      <c r="Y6" s="38"/>
      <c r="Z6" s="35"/>
      <c r="AA6" s="24"/>
      <c r="AB6" s="24"/>
      <c r="AC6" s="64"/>
      <c r="AD6" s="64"/>
    </row>
    <row r="7" spans="1:30" x14ac:dyDescent="0.25">
      <c r="A7" s="8"/>
      <c r="B7" s="22" t="s">
        <v>65</v>
      </c>
      <c r="C7" s="66" t="s">
        <v>85</v>
      </c>
      <c r="D7" s="67" t="s">
        <v>35</v>
      </c>
      <c r="E7" s="127" t="s">
        <v>1</v>
      </c>
      <c r="F7" s="87"/>
      <c r="G7" s="68" t="s">
        <v>36</v>
      </c>
      <c r="H7" s="69" t="s">
        <v>37</v>
      </c>
      <c r="I7" s="69" t="s">
        <v>31</v>
      </c>
      <c r="J7" s="70" t="s">
        <v>38</v>
      </c>
      <c r="K7" s="70" t="s">
        <v>39</v>
      </c>
      <c r="L7" s="70" t="s">
        <v>40</v>
      </c>
      <c r="M7" s="68" t="s">
        <v>41</v>
      </c>
      <c r="N7" s="68" t="s">
        <v>30</v>
      </c>
      <c r="O7" s="69" t="s">
        <v>42</v>
      </c>
      <c r="P7" s="68" t="s">
        <v>37</v>
      </c>
      <c r="Q7" s="130" t="s">
        <v>16</v>
      </c>
      <c r="R7" s="130">
        <v>1</v>
      </c>
      <c r="S7" s="130">
        <v>2</v>
      </c>
      <c r="T7" s="130">
        <v>3</v>
      </c>
      <c r="U7" s="130" t="s">
        <v>43</v>
      </c>
      <c r="V7" s="70" t="s">
        <v>21</v>
      </c>
      <c r="W7" s="67" t="s">
        <v>44</v>
      </c>
      <c r="X7" s="67" t="s">
        <v>45</v>
      </c>
      <c r="Y7" s="64"/>
      <c r="Z7" s="64"/>
      <c r="AA7" s="64"/>
      <c r="AB7" s="64"/>
      <c r="AC7" s="64"/>
      <c r="AD7" s="64"/>
    </row>
    <row r="8" spans="1:30" x14ac:dyDescent="0.25">
      <c r="A8" s="8"/>
      <c r="B8" s="94" t="s">
        <v>116</v>
      </c>
      <c r="C8" s="95" t="s">
        <v>117</v>
      </c>
      <c r="D8" s="96" t="s">
        <v>62</v>
      </c>
      <c r="E8" s="122" t="s">
        <v>84</v>
      </c>
      <c r="F8" s="87"/>
      <c r="G8" s="97">
        <v>1</v>
      </c>
      <c r="H8" s="98"/>
      <c r="I8" s="97"/>
      <c r="J8" s="99" t="s">
        <v>118</v>
      </c>
      <c r="K8" s="99">
        <v>3</v>
      </c>
      <c r="L8" s="99"/>
      <c r="M8" s="99">
        <v>1</v>
      </c>
      <c r="N8" s="97"/>
      <c r="O8" s="98"/>
      <c r="P8" s="98"/>
      <c r="Q8" s="102" t="s">
        <v>81</v>
      </c>
      <c r="R8" s="102" t="s">
        <v>64</v>
      </c>
      <c r="S8" s="102" t="s">
        <v>124</v>
      </c>
      <c r="T8" s="102" t="s">
        <v>61</v>
      </c>
      <c r="U8" s="102"/>
      <c r="V8" s="100">
        <v>0.33300000000000002</v>
      </c>
      <c r="W8" s="95" t="s">
        <v>119</v>
      </c>
      <c r="X8" s="101" t="s">
        <v>120</v>
      </c>
      <c r="Y8" s="64"/>
      <c r="Z8" s="64"/>
      <c r="AA8" s="64"/>
      <c r="AB8" s="64"/>
      <c r="AC8" s="64"/>
      <c r="AD8" s="64"/>
    </row>
    <row r="9" spans="1:30" x14ac:dyDescent="0.25">
      <c r="A9" s="8"/>
      <c r="B9" s="103" t="s">
        <v>73</v>
      </c>
      <c r="C9" s="104" t="s">
        <v>74</v>
      </c>
      <c r="D9" s="105" t="s">
        <v>62</v>
      </c>
      <c r="E9" s="106" t="s">
        <v>84</v>
      </c>
      <c r="F9" s="87"/>
      <c r="G9" s="107">
        <v>1</v>
      </c>
      <c r="H9" s="108"/>
      <c r="I9" s="108"/>
      <c r="J9" s="109" t="s">
        <v>121</v>
      </c>
      <c r="K9" s="109">
        <v>7</v>
      </c>
      <c r="L9" s="99"/>
      <c r="M9" s="109">
        <v>1</v>
      </c>
      <c r="N9" s="107"/>
      <c r="O9" s="108"/>
      <c r="P9" s="108">
        <v>1</v>
      </c>
      <c r="Q9" s="114" t="s">
        <v>92</v>
      </c>
      <c r="R9" s="114" t="s">
        <v>127</v>
      </c>
      <c r="S9" s="114" t="s">
        <v>68</v>
      </c>
      <c r="T9" s="114"/>
      <c r="U9" s="114"/>
      <c r="V9" s="110">
        <v>0.66700000000000004</v>
      </c>
      <c r="W9" s="104" t="s">
        <v>75</v>
      </c>
      <c r="X9" s="111" t="s">
        <v>76</v>
      </c>
      <c r="Y9" s="64"/>
      <c r="Z9" s="64"/>
      <c r="AA9" s="64"/>
      <c r="AB9" s="64"/>
      <c r="AC9" s="64"/>
      <c r="AD9" s="64"/>
    </row>
    <row r="10" spans="1:30" x14ac:dyDescent="0.25">
      <c r="A10" s="8"/>
      <c r="B10" s="103" t="s">
        <v>86</v>
      </c>
      <c r="C10" s="104" t="s">
        <v>87</v>
      </c>
      <c r="D10" s="105" t="s">
        <v>62</v>
      </c>
      <c r="E10" s="106" t="s">
        <v>84</v>
      </c>
      <c r="F10" s="87"/>
      <c r="G10" s="107">
        <v>1</v>
      </c>
      <c r="H10" s="108"/>
      <c r="I10" s="108"/>
      <c r="J10" s="109" t="s">
        <v>89</v>
      </c>
      <c r="K10" s="109">
        <v>2</v>
      </c>
      <c r="L10" s="99"/>
      <c r="M10" s="109">
        <v>1</v>
      </c>
      <c r="N10" s="107"/>
      <c r="O10" s="108"/>
      <c r="P10" s="108">
        <v>3</v>
      </c>
      <c r="Q10" s="114" t="s">
        <v>125</v>
      </c>
      <c r="R10" s="114" t="s">
        <v>61</v>
      </c>
      <c r="S10" s="114" t="s">
        <v>90</v>
      </c>
      <c r="T10" s="114" t="s">
        <v>64</v>
      </c>
      <c r="U10" s="114" t="s">
        <v>61</v>
      </c>
      <c r="V10" s="110">
        <v>0.5</v>
      </c>
      <c r="W10" s="104" t="s">
        <v>71</v>
      </c>
      <c r="X10" s="111" t="s">
        <v>88</v>
      </c>
      <c r="Y10" s="64"/>
      <c r="Z10" s="64"/>
      <c r="AA10" s="64"/>
      <c r="AB10" s="64"/>
      <c r="AC10" s="64"/>
      <c r="AD10" s="64"/>
    </row>
    <row r="11" spans="1:30" x14ac:dyDescent="0.25">
      <c r="A11" s="23"/>
      <c r="B11" s="22" t="s">
        <v>7</v>
      </c>
      <c r="C11" s="17"/>
      <c r="D11" s="16"/>
      <c r="E11" s="88"/>
      <c r="F11" s="93"/>
      <c r="G11" s="18">
        <v>3</v>
      </c>
      <c r="H11" s="18"/>
      <c r="I11" s="18"/>
      <c r="J11" s="17"/>
      <c r="K11" s="17"/>
      <c r="L11" s="17"/>
      <c r="M11" s="18">
        <v>3</v>
      </c>
      <c r="N11" s="18"/>
      <c r="O11" s="18"/>
      <c r="P11" s="18">
        <f t="shared" ref="P11" si="0">SUM(P10:P10)</f>
        <v>3</v>
      </c>
      <c r="Q11" s="71" t="s">
        <v>126</v>
      </c>
      <c r="R11" s="71" t="s">
        <v>92</v>
      </c>
      <c r="S11" s="71" t="s">
        <v>128</v>
      </c>
      <c r="T11" s="71" t="s">
        <v>68</v>
      </c>
      <c r="U11" s="71" t="s">
        <v>61</v>
      </c>
      <c r="V11" s="33">
        <v>0.45500000000000002</v>
      </c>
      <c r="W11" s="89"/>
      <c r="X11" s="71"/>
      <c r="Y11" s="64"/>
      <c r="Z11" s="64"/>
      <c r="AA11" s="64"/>
      <c r="AB11" s="64"/>
      <c r="AC11" s="64"/>
      <c r="AD11" s="64"/>
    </row>
    <row r="12" spans="1:30" x14ac:dyDescent="0.25">
      <c r="A12" s="147"/>
      <c r="B12" s="152"/>
      <c r="C12" s="90"/>
      <c r="D12" s="153"/>
      <c r="E12" s="91"/>
      <c r="F12" s="91"/>
      <c r="G12" s="132"/>
      <c r="H12" s="90"/>
      <c r="I12" s="90"/>
      <c r="J12" s="90"/>
      <c r="K12" s="90"/>
      <c r="L12" s="90"/>
      <c r="M12" s="90"/>
      <c r="N12" s="90"/>
      <c r="O12" s="90"/>
      <c r="P12" s="90"/>
      <c r="Q12" s="132"/>
      <c r="R12" s="132"/>
      <c r="S12" s="132"/>
      <c r="T12" s="132"/>
      <c r="U12" s="132"/>
      <c r="V12" s="90"/>
      <c r="W12" s="90"/>
      <c r="X12" s="154"/>
      <c r="Y12" s="38"/>
      <c r="Z12" s="35"/>
      <c r="AA12" s="24"/>
      <c r="AB12" s="24"/>
      <c r="AC12" s="64"/>
      <c r="AD12" s="64"/>
    </row>
    <row r="13" spans="1:30" x14ac:dyDescent="0.25">
      <c r="A13" s="23"/>
      <c r="B13" s="58"/>
      <c r="C13" s="35"/>
      <c r="D13" s="24"/>
      <c r="E13" s="155"/>
      <c r="F13" s="58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5"/>
      <c r="R13" s="85"/>
      <c r="S13" s="85"/>
      <c r="T13" s="125"/>
      <c r="U13" s="125"/>
      <c r="V13" s="58"/>
      <c r="W13" s="156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84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5"/>
      <c r="R14" s="85"/>
      <c r="S14" s="85"/>
      <c r="T14" s="85"/>
      <c r="U14" s="8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4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5"/>
      <c r="R15" s="85"/>
      <c r="S15" s="85"/>
      <c r="T15" s="85"/>
      <c r="U15" s="8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4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5"/>
      <c r="R16" s="85"/>
      <c r="S16" s="85"/>
      <c r="T16" s="85"/>
      <c r="U16" s="8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5"/>
      <c r="R17" s="85"/>
      <c r="S17" s="85"/>
      <c r="T17" s="85"/>
      <c r="U17" s="8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4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5"/>
      <c r="R18" s="85"/>
      <c r="S18" s="85"/>
      <c r="T18" s="85"/>
      <c r="U18" s="85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4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5"/>
      <c r="R19" s="85"/>
      <c r="S19" s="85"/>
      <c r="T19" s="85"/>
      <c r="U19" s="85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4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5"/>
      <c r="R20" s="85"/>
      <c r="S20" s="85"/>
      <c r="T20" s="85"/>
      <c r="U20" s="85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4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5"/>
      <c r="R21" s="85"/>
      <c r="S21" s="85"/>
      <c r="T21" s="85"/>
      <c r="U21" s="85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4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5"/>
      <c r="R22" s="85"/>
      <c r="S22" s="85"/>
      <c r="T22" s="85"/>
      <c r="U22" s="85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4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5"/>
      <c r="R23" s="85"/>
      <c r="S23" s="85"/>
      <c r="T23" s="85"/>
      <c r="U23" s="85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4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5"/>
      <c r="R24" s="85"/>
      <c r="S24" s="85"/>
      <c r="T24" s="85"/>
      <c r="U24" s="85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4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5"/>
      <c r="R25" s="85"/>
      <c r="S25" s="85"/>
      <c r="T25" s="85"/>
      <c r="U25" s="85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4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5"/>
      <c r="R26" s="85"/>
      <c r="S26" s="85"/>
      <c r="T26" s="85"/>
      <c r="U26" s="8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4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5"/>
      <c r="R27" s="85"/>
      <c r="S27" s="85"/>
      <c r="T27" s="85"/>
      <c r="U27" s="8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4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5"/>
      <c r="R28" s="85"/>
      <c r="S28" s="85"/>
      <c r="T28" s="85"/>
      <c r="U28" s="85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4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5"/>
      <c r="R29" s="85"/>
      <c r="S29" s="85"/>
      <c r="T29" s="85"/>
      <c r="U29" s="85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4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5"/>
      <c r="R30" s="85"/>
      <c r="S30" s="85"/>
      <c r="T30" s="85"/>
      <c r="U30" s="85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4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5"/>
      <c r="R31" s="85"/>
      <c r="S31" s="85"/>
      <c r="T31" s="85"/>
      <c r="U31" s="8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4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5"/>
      <c r="R32" s="85"/>
      <c r="S32" s="85"/>
      <c r="T32" s="85"/>
      <c r="U32" s="8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4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5"/>
      <c r="R33" s="85"/>
      <c r="S33" s="85"/>
      <c r="T33" s="85"/>
      <c r="U33" s="8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4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5"/>
      <c r="R34" s="85"/>
      <c r="S34" s="85"/>
      <c r="T34" s="85"/>
      <c r="U34" s="8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4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5"/>
      <c r="R35" s="85"/>
      <c r="S35" s="85"/>
      <c r="T35" s="85"/>
      <c r="U35" s="8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4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5"/>
      <c r="R36" s="85"/>
      <c r="S36" s="85"/>
      <c r="T36" s="85"/>
      <c r="U36" s="8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4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5"/>
      <c r="R37" s="85"/>
      <c r="S37" s="85"/>
      <c r="T37" s="85"/>
      <c r="U37" s="8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4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5"/>
      <c r="R38" s="85"/>
      <c r="S38" s="85"/>
      <c r="T38" s="85"/>
      <c r="U38" s="85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4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5"/>
      <c r="R39" s="85"/>
      <c r="S39" s="85"/>
      <c r="T39" s="85"/>
      <c r="U39" s="85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4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5"/>
      <c r="R40" s="85"/>
      <c r="S40" s="85"/>
      <c r="T40" s="85"/>
      <c r="U40" s="85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4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5"/>
      <c r="R41" s="85"/>
      <c r="S41" s="85"/>
      <c r="T41" s="85"/>
      <c r="U41" s="85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4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5"/>
      <c r="R42" s="85"/>
      <c r="S42" s="85"/>
      <c r="T42" s="85"/>
      <c r="U42" s="85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4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5"/>
      <c r="R43" s="85"/>
      <c r="S43" s="85"/>
      <c r="T43" s="85"/>
      <c r="U43" s="85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26"/>
      <c r="R44" s="126"/>
      <c r="S44" s="126"/>
      <c r="T44" s="126"/>
      <c r="U44" s="126"/>
      <c r="V44" s="24"/>
      <c r="W44" s="58"/>
      <c r="X44" s="24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26"/>
      <c r="R45" s="126"/>
      <c r="S45" s="126"/>
      <c r="T45" s="126"/>
      <c r="U45" s="126"/>
      <c r="V45" s="24"/>
      <c r="W45" s="58"/>
      <c r="X45" s="24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26"/>
      <c r="R46" s="126"/>
      <c r="S46" s="126"/>
      <c r="T46" s="126"/>
      <c r="U46" s="126"/>
      <c r="V46" s="24"/>
      <c r="W46" s="58"/>
      <c r="X46" s="24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26"/>
      <c r="R47" s="126"/>
      <c r="S47" s="126"/>
      <c r="T47" s="126"/>
      <c r="U47" s="126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16"/>
      <c r="R48" s="116"/>
      <c r="S48" s="116"/>
      <c r="T48" s="116"/>
      <c r="U48" s="116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16"/>
      <c r="R49" s="116"/>
      <c r="S49" s="116"/>
      <c r="T49" s="116"/>
      <c r="U49" s="116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16"/>
      <c r="R50" s="116"/>
      <c r="S50" s="116"/>
      <c r="T50" s="116"/>
      <c r="U50" s="116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16"/>
      <c r="R51" s="116"/>
      <c r="S51" s="116"/>
      <c r="T51" s="116"/>
      <c r="U51" s="116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16"/>
      <c r="R52" s="116"/>
      <c r="S52" s="116"/>
      <c r="T52" s="116"/>
      <c r="U52" s="116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16"/>
      <c r="R53" s="116"/>
      <c r="S53" s="116"/>
      <c r="T53" s="116"/>
      <c r="U53" s="116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16"/>
      <c r="R54" s="116"/>
      <c r="S54" s="116"/>
      <c r="T54" s="116"/>
      <c r="U54" s="116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16"/>
      <c r="R55" s="116"/>
      <c r="S55" s="116"/>
      <c r="T55" s="116"/>
      <c r="U55" s="116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16"/>
      <c r="R56" s="116"/>
      <c r="S56" s="116"/>
      <c r="T56" s="116"/>
      <c r="U56" s="11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16"/>
      <c r="R57" s="116"/>
      <c r="S57" s="116"/>
      <c r="T57" s="116"/>
      <c r="U57" s="116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16"/>
      <c r="R58" s="116"/>
      <c r="S58" s="116"/>
      <c r="T58" s="116"/>
      <c r="U58" s="116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16"/>
      <c r="R59" s="116"/>
      <c r="S59" s="116"/>
      <c r="T59" s="116"/>
      <c r="U59" s="116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16"/>
      <c r="R60" s="116"/>
      <c r="S60" s="116"/>
      <c r="T60" s="116"/>
      <c r="U60" s="116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16"/>
      <c r="R61" s="116"/>
      <c r="S61" s="116"/>
      <c r="T61" s="116"/>
      <c r="U61" s="116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16"/>
      <c r="R62" s="116"/>
      <c r="S62" s="116"/>
      <c r="T62" s="116"/>
      <c r="U62" s="116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16"/>
      <c r="R63" s="116"/>
      <c r="S63" s="116"/>
      <c r="T63" s="116"/>
      <c r="U63" s="116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16"/>
      <c r="R64" s="116"/>
      <c r="S64" s="116"/>
      <c r="T64" s="116"/>
      <c r="U64" s="116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16"/>
      <c r="S65" s="116"/>
      <c r="T65" s="116"/>
      <c r="U65" s="116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16"/>
      <c r="S66" s="116"/>
      <c r="T66" s="116"/>
      <c r="U66" s="11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16"/>
      <c r="S67" s="116"/>
      <c r="T67" s="116"/>
      <c r="U67" s="11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16"/>
      <c r="S68" s="116"/>
      <c r="T68" s="116"/>
      <c r="U68" s="116"/>
      <c r="V68"/>
      <c r="W68"/>
      <c r="X68"/>
      <c r="Y68"/>
      <c r="Z68"/>
      <c r="AA68"/>
      <c r="AB68"/>
      <c r="AC68"/>
      <c r="AD68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16"/>
      <c r="S81" s="116"/>
      <c r="T81" s="116"/>
      <c r="U81" s="11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16"/>
      <c r="S82" s="116"/>
      <c r="T82" s="116"/>
      <c r="U82" s="11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16"/>
      <c r="S83" s="116"/>
      <c r="T83" s="116"/>
      <c r="U83" s="11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16"/>
      <c r="S84" s="116"/>
      <c r="T84" s="116"/>
      <c r="U84" s="11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16"/>
      <c r="S85" s="116"/>
      <c r="T85" s="116"/>
      <c r="U85" s="11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16"/>
      <c r="S86" s="116"/>
      <c r="T86" s="116"/>
      <c r="U86" s="11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16"/>
      <c r="S87" s="116"/>
      <c r="T87" s="116"/>
      <c r="U87" s="11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16"/>
      <c r="S88" s="116"/>
      <c r="T88" s="116"/>
      <c r="U88" s="11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16"/>
      <c r="S89" s="116"/>
      <c r="T89" s="116"/>
      <c r="U89" s="11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16"/>
      <c r="S90" s="116"/>
      <c r="T90" s="116"/>
      <c r="U90" s="11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16"/>
      <c r="S91" s="116"/>
      <c r="T91" s="116"/>
      <c r="U91" s="11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16"/>
      <c r="S92" s="116"/>
      <c r="T92" s="116"/>
      <c r="U92" s="11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16"/>
      <c r="S93" s="116"/>
      <c r="T93" s="116"/>
      <c r="U93" s="11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16"/>
      <c r="S94" s="116"/>
      <c r="T94" s="116"/>
      <c r="U94" s="11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16"/>
      <c r="S95" s="116"/>
      <c r="T95" s="116"/>
      <c r="U95" s="11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16"/>
      <c r="S96" s="116"/>
      <c r="T96" s="116"/>
      <c r="U96" s="11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16"/>
      <c r="S97" s="116"/>
      <c r="T97" s="116"/>
      <c r="U97" s="11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16"/>
      <c r="S98" s="116"/>
      <c r="T98" s="116"/>
      <c r="U98" s="11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16"/>
      <c r="S99" s="116"/>
      <c r="T99" s="116"/>
      <c r="U99" s="11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16"/>
      <c r="S100" s="116"/>
      <c r="T100" s="116"/>
      <c r="U100" s="11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16"/>
      <c r="S101" s="116"/>
      <c r="T101" s="116"/>
      <c r="U101" s="11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16"/>
      <c r="S102" s="116"/>
      <c r="T102" s="116"/>
      <c r="U102" s="11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16"/>
      <c r="S103" s="116"/>
      <c r="T103" s="116"/>
      <c r="U103" s="11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16"/>
      <c r="S104" s="116"/>
      <c r="T104" s="116"/>
      <c r="U104" s="11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16"/>
      <c r="S105" s="116"/>
      <c r="T105" s="116"/>
      <c r="U105" s="11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16"/>
      <c r="S106" s="116"/>
      <c r="T106" s="116"/>
      <c r="U106" s="11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16"/>
      <c r="S107" s="116"/>
      <c r="T107" s="116"/>
      <c r="U107" s="11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16"/>
      <c r="S108" s="116"/>
      <c r="T108" s="116"/>
      <c r="U108" s="11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16"/>
      <c r="S109" s="116"/>
      <c r="T109" s="116"/>
      <c r="U109" s="11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16"/>
      <c r="S110" s="116"/>
      <c r="T110" s="116"/>
      <c r="U110" s="11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16"/>
      <c r="S111" s="116"/>
      <c r="T111" s="116"/>
      <c r="U111" s="11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16"/>
      <c r="S112" s="116"/>
      <c r="T112" s="116"/>
      <c r="U112" s="11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16"/>
      <c r="S113" s="116"/>
      <c r="T113" s="116"/>
      <c r="U113" s="11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16"/>
      <c r="S114" s="116"/>
      <c r="T114" s="116"/>
      <c r="U114" s="11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16"/>
      <c r="S115" s="116"/>
      <c r="T115" s="116"/>
      <c r="U115" s="11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16"/>
      <c r="S116" s="116"/>
      <c r="T116" s="116"/>
      <c r="U116" s="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16"/>
      <c r="S117" s="116"/>
      <c r="T117" s="116"/>
      <c r="U117" s="11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16"/>
      <c r="S118" s="116"/>
      <c r="T118" s="116"/>
      <c r="U118" s="11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16"/>
      <c r="S119" s="116"/>
      <c r="T119" s="116"/>
      <c r="U119" s="11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16"/>
      <c r="S120" s="116"/>
      <c r="T120" s="116"/>
      <c r="U120" s="11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16"/>
      <c r="S121" s="116"/>
      <c r="T121" s="116"/>
      <c r="U121" s="11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6"/>
      <c r="R122" s="116"/>
      <c r="S122" s="116"/>
      <c r="T122" s="116"/>
      <c r="U122" s="11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6"/>
      <c r="R123" s="116"/>
      <c r="S123" s="116"/>
      <c r="T123" s="116"/>
      <c r="U123" s="11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6"/>
      <c r="R124" s="116"/>
      <c r="S124" s="116"/>
      <c r="T124" s="116"/>
      <c r="U124" s="11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6"/>
      <c r="R125" s="116"/>
      <c r="S125" s="116"/>
      <c r="T125" s="116"/>
      <c r="U125" s="11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6"/>
      <c r="R126" s="116"/>
      <c r="S126" s="116"/>
      <c r="T126" s="116"/>
      <c r="U126" s="11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6"/>
      <c r="R127" s="116"/>
      <c r="S127" s="116"/>
      <c r="T127" s="116"/>
      <c r="U127" s="11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6"/>
      <c r="R128" s="116"/>
      <c r="S128" s="116"/>
      <c r="T128" s="116"/>
      <c r="U128" s="11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6"/>
      <c r="R129" s="116"/>
      <c r="S129" s="116"/>
      <c r="T129" s="116"/>
      <c r="U129" s="11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6"/>
      <c r="R130" s="116"/>
      <c r="S130" s="116"/>
      <c r="T130" s="116"/>
      <c r="U130" s="11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6"/>
      <c r="R131" s="116"/>
      <c r="S131" s="116"/>
      <c r="T131" s="116"/>
      <c r="U131" s="11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6"/>
      <c r="R132" s="116"/>
      <c r="S132" s="116"/>
      <c r="T132" s="116"/>
      <c r="U132" s="11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6"/>
      <c r="R133" s="116"/>
      <c r="S133" s="116"/>
      <c r="T133" s="116"/>
      <c r="U133" s="11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6"/>
      <c r="R134" s="116"/>
      <c r="S134" s="116"/>
      <c r="T134" s="116"/>
      <c r="U134" s="11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6"/>
      <c r="R135" s="116"/>
      <c r="S135" s="116"/>
      <c r="T135" s="116"/>
      <c r="U135" s="11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6"/>
      <c r="R136" s="116"/>
      <c r="S136" s="116"/>
      <c r="T136" s="116"/>
      <c r="U136" s="11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6"/>
      <c r="R137" s="116"/>
      <c r="S137" s="116"/>
      <c r="T137" s="116"/>
      <c r="U137" s="11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6"/>
      <c r="R138" s="116"/>
      <c r="S138" s="116"/>
      <c r="T138" s="116"/>
      <c r="U138" s="11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6"/>
      <c r="R139" s="116"/>
      <c r="S139" s="116"/>
      <c r="T139" s="116"/>
      <c r="U139" s="11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6"/>
      <c r="R140" s="116"/>
      <c r="S140" s="116"/>
      <c r="T140" s="116"/>
      <c r="U140" s="11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6"/>
      <c r="R141" s="116"/>
      <c r="S141" s="116"/>
      <c r="T141" s="116"/>
      <c r="U141" s="11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6"/>
      <c r="R142" s="116"/>
      <c r="S142" s="116"/>
      <c r="T142" s="116"/>
      <c r="U142" s="116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6"/>
      <c r="R155" s="116"/>
      <c r="S155" s="116"/>
      <c r="T155" s="116"/>
      <c r="U155" s="11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6"/>
      <c r="R156" s="116"/>
      <c r="S156" s="116"/>
      <c r="T156" s="116"/>
      <c r="U156" s="11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6"/>
      <c r="R157" s="116"/>
      <c r="S157" s="116"/>
      <c r="T157" s="116"/>
      <c r="U157" s="11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6"/>
      <c r="R158" s="116"/>
      <c r="S158" s="116"/>
      <c r="T158" s="116"/>
      <c r="U158" s="116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6"/>
      <c r="R170" s="116"/>
      <c r="S170" s="116"/>
      <c r="T170" s="116"/>
      <c r="U170" s="11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6"/>
      <c r="R171" s="116"/>
      <c r="S171" s="116"/>
      <c r="T171" s="116"/>
      <c r="U171" s="11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6"/>
      <c r="R172" s="116"/>
      <c r="S172" s="116"/>
      <c r="T172" s="116"/>
      <c r="U172" s="11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6"/>
      <c r="R173" s="116"/>
      <c r="S173" s="116"/>
      <c r="T173" s="116"/>
      <c r="U173" s="11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6"/>
      <c r="R174" s="116"/>
      <c r="S174" s="116"/>
      <c r="T174" s="116"/>
      <c r="U174" s="11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6"/>
      <c r="R175" s="116"/>
      <c r="S175" s="116"/>
      <c r="T175" s="116"/>
      <c r="U175" s="11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6"/>
      <c r="R176" s="116"/>
      <c r="S176" s="116"/>
      <c r="T176" s="116"/>
      <c r="U176" s="11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6"/>
      <c r="R177" s="116"/>
      <c r="S177" s="116"/>
      <c r="T177" s="116"/>
      <c r="U177" s="11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6"/>
      <c r="R178" s="116"/>
      <c r="S178" s="116"/>
      <c r="T178" s="116"/>
      <c r="U178" s="11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6"/>
      <c r="R179" s="116"/>
      <c r="S179" s="116"/>
      <c r="T179" s="116"/>
      <c r="U179" s="11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6"/>
      <c r="R180" s="116"/>
      <c r="S180" s="116"/>
      <c r="T180" s="116"/>
      <c r="U180" s="116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6"/>
      <c r="R181" s="116"/>
      <c r="S181" s="116"/>
      <c r="T181" s="116"/>
      <c r="U181" s="116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6"/>
      <c r="R182" s="116"/>
      <c r="S182" s="116"/>
      <c r="T182" s="116"/>
      <c r="U182" s="116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6"/>
      <c r="R183" s="116"/>
      <c r="S183" s="116"/>
      <c r="T183" s="116"/>
      <c r="U183" s="116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6"/>
      <c r="R184" s="116"/>
      <c r="S184" s="116"/>
      <c r="T184" s="116"/>
      <c r="U184" s="116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6"/>
      <c r="R185" s="116"/>
      <c r="S185" s="116"/>
      <c r="T185" s="116"/>
      <c r="U185" s="116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6"/>
      <c r="R186" s="116"/>
      <c r="S186" s="116"/>
      <c r="T186" s="116"/>
      <c r="U186" s="11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6"/>
      <c r="R187" s="116"/>
      <c r="S187" s="116"/>
      <c r="T187" s="116"/>
      <c r="U187" s="116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6"/>
      <c r="R188" s="116"/>
      <c r="S188" s="116"/>
      <c r="T188" s="116"/>
      <c r="U188" s="116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2020-05-02T17:26:57Z</dcterms:modified>
</cp:coreProperties>
</file>