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8" i="1"/>
  <c r="O7" i="1"/>
  <c r="O6" i="1"/>
  <c r="O4" i="1"/>
  <c r="O16" i="1"/>
  <c r="M16" i="1"/>
  <c r="M15" i="1"/>
  <c r="M14" i="1"/>
  <c r="M13" i="1"/>
  <c r="M12" i="1"/>
  <c r="M11" i="1"/>
  <c r="M10" i="1"/>
  <c r="M8" i="1"/>
  <c r="M7" i="1"/>
  <c r="M6" i="1"/>
  <c r="M17" i="1"/>
  <c r="O17" i="1"/>
  <c r="O21" i="1"/>
  <c r="O24" i="1" s="1"/>
  <c r="AE17" i="1"/>
  <c r="AD17" i="1"/>
  <c r="AC17" i="1"/>
  <c r="AB17" i="1"/>
  <c r="AA17" i="1"/>
  <c r="Z17" i="1"/>
  <c r="Y17" i="1"/>
  <c r="I23" i="1"/>
  <c r="N23" i="1" s="1"/>
  <c r="X17" i="1"/>
  <c r="H23" i="1"/>
  <c r="W17" i="1"/>
  <c r="G23" i="1"/>
  <c r="V17" i="1"/>
  <c r="F23" i="1"/>
  <c r="U17" i="1"/>
  <c r="E23" i="1"/>
  <c r="T17" i="1"/>
  <c r="I22" i="1"/>
  <c r="N22" i="1" s="1"/>
  <c r="S17" i="1"/>
  <c r="H22" i="1"/>
  <c r="R17" i="1"/>
  <c r="G22" i="1"/>
  <c r="Q17" i="1"/>
  <c r="F22" i="1"/>
  <c r="P17" i="1"/>
  <c r="E22" i="1" s="1"/>
  <c r="L17" i="1"/>
  <c r="K17" i="1"/>
  <c r="J17" i="1"/>
  <c r="I17" i="1"/>
  <c r="N17" i="1" s="1"/>
  <c r="N21" i="1" s="1"/>
  <c r="I21" i="1"/>
  <c r="H17" i="1"/>
  <c r="H21" i="1" s="1"/>
  <c r="G17" i="1"/>
  <c r="G21" i="1" s="1"/>
  <c r="G24" i="1" s="1"/>
  <c r="F17" i="1"/>
  <c r="F21" i="1" s="1"/>
  <c r="E17" i="1"/>
  <c r="E21" i="1" s="1"/>
  <c r="D18" i="1"/>
  <c r="I24" i="1"/>
  <c r="N24" i="1" s="1"/>
  <c r="M23" i="1"/>
  <c r="L23" i="1"/>
  <c r="K23" i="1"/>
  <c r="F24" i="1" l="1"/>
  <c r="K21" i="1"/>
  <c r="H24" i="1"/>
  <c r="L21" i="1"/>
  <c r="L22" i="1"/>
  <c r="M22" i="1"/>
  <c r="E24" i="1"/>
  <c r="M24" i="1" s="1"/>
  <c r="M21" i="1"/>
  <c r="K22" i="1"/>
  <c r="L24" i="1" l="1"/>
  <c r="K24" i="1"/>
</calcChain>
</file>

<file path=xl/sharedStrings.xml><?xml version="1.0" encoding="utf-8"?>
<sst xmlns="http://schemas.openxmlformats.org/spreadsheetml/2006/main" count="111" uniqueCount="70">
  <si>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</si>
  <si>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</si>
  <si>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</si>
  <si>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</si>
  <si>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</si>
  <si>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</si>
  <si>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</si>
  <si>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</si>
  <si>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</si>
  <si>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</si>
  <si>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</si>
  <si>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</si>
  <si>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</si>
  <si>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</si>
  <si>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</si>
  <si>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</si>
  <si>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</si>
  <si>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</si>
  <si>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</si>
  <si>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</si>
  <si>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</si>
  <si>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</si>
  <si>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</si>
  <si>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</si>
  <si>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</si>
  <si>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</si>
  <si>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</si>
  <si>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</si>
  <si>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</si>
  <si>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</si>
  <si>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</si>
  <si>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</si>
  <si>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</si>
  <si>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</si>
  <si>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</si>
  <si>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Piia Suokko</t>
  </si>
  <si>
    <t>25.5.1978</t>
  </si>
  <si>
    <t>Virkiä</t>
  </si>
  <si>
    <t>YPJ</t>
  </si>
  <si>
    <t>ykköspesis</t>
  </si>
  <si>
    <t>PeTo</t>
  </si>
  <si>
    <t>7.</t>
  </si>
  <si>
    <t>6.</t>
  </si>
  <si>
    <t>4.</t>
  </si>
  <si>
    <t>3.</t>
  </si>
  <si>
    <t>5.</t>
  </si>
  <si>
    <t>play off</t>
  </si>
  <si>
    <t>karsintasarja</t>
  </si>
  <si>
    <t>jatkosarja</t>
  </si>
  <si>
    <t>jatkosarja ja play off</t>
  </si>
  <si>
    <t>Virkiä = Lapuan Virkiä  (1907)</t>
  </si>
  <si>
    <t>PeTo = Peräseinäjoen Toive  (1927)</t>
  </si>
  <si>
    <t>YPJ = Ylihärmän Pesis-Junkkarit  (1996)</t>
  </si>
  <si>
    <t>ENSIMMÄISET</t>
  </si>
  <si>
    <t>Ottelu</t>
  </si>
  <si>
    <t>1.  ottelu</t>
  </si>
  <si>
    <t>Lyöty juoksu</t>
  </si>
  <si>
    <t>Tuotu juoksu</t>
  </si>
  <si>
    <t>Kunnari</t>
  </si>
  <si>
    <t>26.05. 1996  Virkiä - Manse PP  2-1  (2-3, 12-5, 3-0)</t>
  </si>
  <si>
    <t xml:space="preserve">  18 v   0 kk   1pv</t>
  </si>
  <si>
    <t>6.  ottelu</t>
  </si>
  <si>
    <t>29.06. 1996  Virkiä - Roihu  1-2  (5-1, 6-8, 0-1)</t>
  </si>
  <si>
    <t xml:space="preserve">  18 v   1 kk   4pv</t>
  </si>
  <si>
    <t>5.  ottelu</t>
  </si>
  <si>
    <t>16.06. 1996  IT - Virkiä  0-2  (0-4, 1-6)</t>
  </si>
  <si>
    <t xml:space="preserve">  18 v   0 kk 22pv</t>
  </si>
  <si>
    <t>91.  ottelu</t>
  </si>
  <si>
    <t>09.06. 2002  PeTo - TyTe  1-0  (4-4, 18-5)</t>
  </si>
  <si>
    <t xml:space="preserve">  24 v   0 kk 15pv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</si>
</sst>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5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9.28515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63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1996</v>
      </c>
      <c r="C4" s="27" t="s">
        <v>41</v>
      </c>
      <c r="D4" s="43" t="s">
        <v>37</v>
      </c>
      <c r="E4" s="27">
        <v>12</v>
      </c>
      <c r="F4" s="27">
        <v>0</v>
      </c>
      <c r="G4" s="27">
        <v>2</v>
      </c>
      <c r="H4" s="27">
        <v>3</v>
      </c>
      <c r="I4" s="27">
        <v>10</v>
      </c>
      <c r="J4" s="27">
        <v>8</v>
      </c>
      <c r="K4" s="27">
        <v>0</v>
      </c>
      <c r="L4" s="27">
        <v>0</v>
      </c>
      <c r="M4" s="27">
        <v>2</v>
      </c>
      <c r="N4" s="29">
        <v>0.47599999999999998</v>
      </c>
      <c r="O4" s="25">
        <f t="shared" ref="O4:O15" si="0">PRODUCT(I4/N4)</f>
        <v>21.008403361344538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 t="s">
        <v>46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/>
      <c r="D5" s="43"/>
      <c r="E5" s="27"/>
      <c r="F5" s="27"/>
      <c r="G5" s="27"/>
      <c r="H5" s="27"/>
      <c r="I5" s="27"/>
      <c r="J5" s="27"/>
      <c r="K5" s="27"/>
      <c r="L5" s="27"/>
      <c r="M5" s="27"/>
      <c r="N5" s="29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42</v>
      </c>
      <c r="D6" s="43" t="s">
        <v>37</v>
      </c>
      <c r="E6" s="27">
        <v>10</v>
      </c>
      <c r="F6" s="27">
        <v>0</v>
      </c>
      <c r="G6" s="27">
        <v>0</v>
      </c>
      <c r="H6" s="27">
        <v>2</v>
      </c>
      <c r="I6" s="27">
        <v>12</v>
      </c>
      <c r="J6" s="27">
        <v>12</v>
      </c>
      <c r="K6" s="27">
        <v>0</v>
      </c>
      <c r="L6" s="27">
        <v>0</v>
      </c>
      <c r="M6" s="27">
        <f>PRODUCT(F6+G6)</f>
        <v>0</v>
      </c>
      <c r="N6" s="29">
        <v>0.6</v>
      </c>
      <c r="O6" s="25">
        <f t="shared" si="0"/>
        <v>20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43</v>
      </c>
      <c r="D7" s="43" t="s">
        <v>37</v>
      </c>
      <c r="E7" s="27">
        <v>22</v>
      </c>
      <c r="F7" s="27">
        <v>0</v>
      </c>
      <c r="G7" s="27">
        <v>0</v>
      </c>
      <c r="H7" s="27">
        <v>11</v>
      </c>
      <c r="I7" s="27">
        <v>31</v>
      </c>
      <c r="J7" s="27">
        <v>30</v>
      </c>
      <c r="K7" s="27">
        <v>0</v>
      </c>
      <c r="L7" s="27">
        <v>1</v>
      </c>
      <c r="M7" s="27">
        <f>PRODUCT(F7+G7)</f>
        <v>0</v>
      </c>
      <c r="N7" s="29">
        <v>0.52500000000000002</v>
      </c>
      <c r="O7" s="25">
        <f t="shared" si="0"/>
        <v>59.047619047619044</v>
      </c>
      <c r="P7" s="27">
        <v>7</v>
      </c>
      <c r="Q7" s="27">
        <v>0</v>
      </c>
      <c r="R7" s="27">
        <v>2</v>
      </c>
      <c r="S7" s="27">
        <v>3</v>
      </c>
      <c r="T7" s="27">
        <v>15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41</v>
      </c>
      <c r="D8" s="43" t="s">
        <v>37</v>
      </c>
      <c r="E8" s="27">
        <v>21</v>
      </c>
      <c r="F8" s="27">
        <v>0</v>
      </c>
      <c r="G8" s="27">
        <v>2</v>
      </c>
      <c r="H8" s="27">
        <v>11</v>
      </c>
      <c r="I8" s="27">
        <v>46</v>
      </c>
      <c r="J8" s="27">
        <v>41</v>
      </c>
      <c r="K8" s="27">
        <v>2</v>
      </c>
      <c r="L8" s="27">
        <v>1</v>
      </c>
      <c r="M8" s="27">
        <f>PRODUCT(F8+G8)</f>
        <v>2</v>
      </c>
      <c r="N8" s="29">
        <v>0.54100000000000004</v>
      </c>
      <c r="O8" s="25">
        <f t="shared" si="0"/>
        <v>85.027726432532347</v>
      </c>
      <c r="P8" s="27">
        <v>3</v>
      </c>
      <c r="Q8" s="27">
        <v>0</v>
      </c>
      <c r="R8" s="27">
        <v>0</v>
      </c>
      <c r="S8" s="27">
        <v>0</v>
      </c>
      <c r="T8" s="27">
        <v>8</v>
      </c>
      <c r="U8" s="64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2001</v>
      </c>
      <c r="C9" s="31"/>
      <c r="D9" s="65" t="s">
        <v>38</v>
      </c>
      <c r="E9" s="31"/>
      <c r="F9" s="32" t="s">
        <v>39</v>
      </c>
      <c r="G9" s="68"/>
      <c r="H9" s="67"/>
      <c r="I9" s="31"/>
      <c r="J9" s="31"/>
      <c r="K9" s="31"/>
      <c r="L9" s="31"/>
      <c r="M9" s="31"/>
      <c r="N9" s="31"/>
      <c r="O9" s="25">
        <v>0</v>
      </c>
      <c r="P9" s="27"/>
      <c r="Q9" s="27"/>
      <c r="R9" s="27"/>
      <c r="S9" s="27"/>
      <c r="T9" s="27"/>
      <c r="U9" s="30">
        <v>7</v>
      </c>
      <c r="V9" s="30">
        <v>0</v>
      </c>
      <c r="W9" s="30">
        <v>2</v>
      </c>
      <c r="X9" s="30">
        <v>3</v>
      </c>
      <c r="Y9" s="30">
        <v>18</v>
      </c>
      <c r="Z9" s="27"/>
      <c r="AA9" s="27"/>
      <c r="AB9" s="27"/>
      <c r="AC9" s="27"/>
      <c r="AD9" s="27"/>
      <c r="AE9" s="27"/>
      <c r="AF9" s="66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41</v>
      </c>
      <c r="D10" s="43" t="s">
        <v>40</v>
      </c>
      <c r="E10" s="27">
        <v>24</v>
      </c>
      <c r="F10" s="27">
        <v>1</v>
      </c>
      <c r="G10" s="27">
        <v>5</v>
      </c>
      <c r="H10" s="27">
        <v>21</v>
      </c>
      <c r="I10" s="27">
        <v>53</v>
      </c>
      <c r="J10" s="27">
        <v>32</v>
      </c>
      <c r="K10" s="27">
        <v>9</v>
      </c>
      <c r="L10" s="27">
        <v>6</v>
      </c>
      <c r="M10" s="27">
        <f t="shared" ref="M10:M16" si="1">PRODUCT(F10+G10)</f>
        <v>6</v>
      </c>
      <c r="N10" s="29">
        <v>0.46899999999999997</v>
      </c>
      <c r="O10" s="25">
        <f t="shared" si="0"/>
        <v>113.00639658848614</v>
      </c>
      <c r="P10" s="27">
        <v>2</v>
      </c>
      <c r="Q10" s="27">
        <v>0</v>
      </c>
      <c r="R10" s="27">
        <v>0</v>
      </c>
      <c r="S10" s="27">
        <v>2</v>
      </c>
      <c r="T10" s="27">
        <v>6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 t="s">
        <v>44</v>
      </c>
      <c r="D11" s="43" t="s">
        <v>40</v>
      </c>
      <c r="E11" s="27">
        <v>19</v>
      </c>
      <c r="F11" s="27">
        <v>0</v>
      </c>
      <c r="G11" s="27">
        <v>2</v>
      </c>
      <c r="H11" s="27">
        <v>17</v>
      </c>
      <c r="I11" s="27">
        <v>55</v>
      </c>
      <c r="J11" s="27">
        <v>52</v>
      </c>
      <c r="K11" s="27">
        <v>1</v>
      </c>
      <c r="L11" s="27">
        <v>0</v>
      </c>
      <c r="M11" s="27">
        <f t="shared" si="1"/>
        <v>2</v>
      </c>
      <c r="N11" s="29">
        <v>0.60399999999999998</v>
      </c>
      <c r="O11" s="25">
        <f t="shared" si="0"/>
        <v>91.059602649006621</v>
      </c>
      <c r="P11" s="27">
        <v>11</v>
      </c>
      <c r="Q11" s="27">
        <v>0</v>
      </c>
      <c r="R11" s="27">
        <v>0</v>
      </c>
      <c r="S11" s="27">
        <v>3</v>
      </c>
      <c r="T11" s="27">
        <v>9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14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2004</v>
      </c>
      <c r="C12" s="27" t="s">
        <v>42</v>
      </c>
      <c r="D12" s="43" t="s">
        <v>40</v>
      </c>
      <c r="E12" s="27">
        <v>20</v>
      </c>
      <c r="F12" s="27">
        <v>1</v>
      </c>
      <c r="G12" s="27">
        <v>1</v>
      </c>
      <c r="H12" s="27">
        <v>17</v>
      </c>
      <c r="I12" s="27">
        <v>31</v>
      </c>
      <c r="J12" s="27">
        <v>25</v>
      </c>
      <c r="K12" s="27">
        <v>2</v>
      </c>
      <c r="L12" s="27">
        <v>2</v>
      </c>
      <c r="M12" s="27">
        <f t="shared" si="1"/>
        <v>2</v>
      </c>
      <c r="N12" s="29">
        <v>0.5</v>
      </c>
      <c r="O12" s="25">
        <f t="shared" si="0"/>
        <v>62</v>
      </c>
      <c r="P12" s="27">
        <v>7</v>
      </c>
      <c r="Q12" s="27">
        <v>0</v>
      </c>
      <c r="R12" s="27">
        <v>0</v>
      </c>
      <c r="S12" s="27">
        <v>0</v>
      </c>
      <c r="T12" s="27">
        <v>10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2005</v>
      </c>
      <c r="C13" s="27" t="s">
        <v>44</v>
      </c>
      <c r="D13" s="43" t="s">
        <v>37</v>
      </c>
      <c r="E13" s="27">
        <v>20</v>
      </c>
      <c r="F13" s="27">
        <v>1</v>
      </c>
      <c r="G13" s="27">
        <v>1</v>
      </c>
      <c r="H13" s="27">
        <v>14</v>
      </c>
      <c r="I13" s="27">
        <v>39</v>
      </c>
      <c r="J13" s="27">
        <v>27</v>
      </c>
      <c r="K13" s="27">
        <v>5</v>
      </c>
      <c r="L13" s="27">
        <v>5</v>
      </c>
      <c r="M13" s="27">
        <f t="shared" si="1"/>
        <v>2</v>
      </c>
      <c r="N13" s="29">
        <v>0.41899999999999998</v>
      </c>
      <c r="O13" s="25">
        <f t="shared" si="0"/>
        <v>93.078758949880665</v>
      </c>
      <c r="P13" s="27">
        <v>12</v>
      </c>
      <c r="Q13" s="27">
        <v>2</v>
      </c>
      <c r="R13" s="27">
        <v>3</v>
      </c>
      <c r="S13" s="27">
        <v>10</v>
      </c>
      <c r="T13" s="27">
        <v>40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>
        <v>1</v>
      </c>
      <c r="AF13" s="14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2006</v>
      </c>
      <c r="C14" s="27" t="s">
        <v>45</v>
      </c>
      <c r="D14" s="43" t="s">
        <v>37</v>
      </c>
      <c r="E14" s="27">
        <v>20</v>
      </c>
      <c r="F14" s="27">
        <v>0</v>
      </c>
      <c r="G14" s="27">
        <v>12</v>
      </c>
      <c r="H14" s="27">
        <v>21</v>
      </c>
      <c r="I14" s="27">
        <v>67</v>
      </c>
      <c r="J14" s="27">
        <v>34</v>
      </c>
      <c r="K14" s="27">
        <v>13</v>
      </c>
      <c r="L14" s="27">
        <v>8</v>
      </c>
      <c r="M14" s="27">
        <f t="shared" si="1"/>
        <v>12</v>
      </c>
      <c r="N14" s="29">
        <v>0.60899999999999999</v>
      </c>
      <c r="O14" s="25">
        <f t="shared" si="0"/>
        <v>110.01642036124795</v>
      </c>
      <c r="P14" s="27">
        <v>7</v>
      </c>
      <c r="Q14" s="27">
        <v>0</v>
      </c>
      <c r="R14" s="27">
        <v>0</v>
      </c>
      <c r="S14" s="27">
        <v>7</v>
      </c>
      <c r="T14" s="27">
        <v>19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48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2007</v>
      </c>
      <c r="C15" s="27" t="s">
        <v>42</v>
      </c>
      <c r="D15" s="43" t="s">
        <v>37</v>
      </c>
      <c r="E15" s="27">
        <v>19</v>
      </c>
      <c r="F15" s="27">
        <v>1</v>
      </c>
      <c r="G15" s="27">
        <v>2</v>
      </c>
      <c r="H15" s="27">
        <v>16</v>
      </c>
      <c r="I15" s="27">
        <v>54</v>
      </c>
      <c r="J15" s="27">
        <v>47</v>
      </c>
      <c r="K15" s="27">
        <v>3</v>
      </c>
      <c r="L15" s="27">
        <v>1</v>
      </c>
      <c r="M15" s="27">
        <f t="shared" si="1"/>
        <v>3</v>
      </c>
      <c r="N15" s="29">
        <v>0.58699999999999997</v>
      </c>
      <c r="O15" s="25">
        <f t="shared" si="0"/>
        <v>91.993185689948902</v>
      </c>
      <c r="P15" s="27">
        <v>6</v>
      </c>
      <c r="Q15" s="27">
        <v>0</v>
      </c>
      <c r="R15" s="27">
        <v>1</v>
      </c>
      <c r="S15" s="27">
        <v>2</v>
      </c>
      <c r="T15" s="27">
        <v>16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2008</v>
      </c>
      <c r="C16" s="27" t="s">
        <v>44</v>
      </c>
      <c r="D16" s="43" t="s">
        <v>37</v>
      </c>
      <c r="E16" s="27">
        <v>20</v>
      </c>
      <c r="F16" s="27">
        <v>1</v>
      </c>
      <c r="G16" s="27">
        <v>1</v>
      </c>
      <c r="H16" s="27">
        <v>12</v>
      </c>
      <c r="I16" s="27">
        <v>39</v>
      </c>
      <c r="J16" s="27">
        <v>34</v>
      </c>
      <c r="K16" s="27">
        <v>1</v>
      </c>
      <c r="L16" s="27">
        <v>2</v>
      </c>
      <c r="M16" s="27">
        <f t="shared" si="1"/>
        <v>2</v>
      </c>
      <c r="N16" s="29">
        <v>0.443</v>
      </c>
      <c r="O16" s="25">
        <f>PRODUCT(I16/N16)</f>
        <v>88.036117381489845</v>
      </c>
      <c r="P16" s="27">
        <v>13</v>
      </c>
      <c r="Q16" s="27">
        <v>1</v>
      </c>
      <c r="R16" s="27">
        <v>2</v>
      </c>
      <c r="S16" s="27">
        <v>5</v>
      </c>
      <c r="T16" s="27">
        <v>31</v>
      </c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>
        <v>1</v>
      </c>
      <c r="AF16" s="14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207</v>
      </c>
      <c r="F17" s="19">
        <f t="shared" si="2"/>
        <v>5</v>
      </c>
      <c r="G17" s="19">
        <f t="shared" si="2"/>
        <v>28</v>
      </c>
      <c r="H17" s="19">
        <f t="shared" si="2"/>
        <v>145</v>
      </c>
      <c r="I17" s="19">
        <f t="shared" si="2"/>
        <v>437</v>
      </c>
      <c r="J17" s="19">
        <f t="shared" si="2"/>
        <v>342</v>
      </c>
      <c r="K17" s="19">
        <f t="shared" si="2"/>
        <v>36</v>
      </c>
      <c r="L17" s="19">
        <f t="shared" si="2"/>
        <v>26</v>
      </c>
      <c r="M17" s="19">
        <f t="shared" si="2"/>
        <v>33</v>
      </c>
      <c r="N17" s="33">
        <f>PRODUCT(I17/O17)</f>
        <v>0.52380858001359221</v>
      </c>
      <c r="O17" s="34">
        <f t="shared" ref="O17:AE17" si="3">SUM(O4:O16)</f>
        <v>834.27423046155593</v>
      </c>
      <c r="P17" s="19">
        <f t="shared" si="3"/>
        <v>68</v>
      </c>
      <c r="Q17" s="19">
        <f t="shared" si="3"/>
        <v>3</v>
      </c>
      <c r="R17" s="19">
        <f t="shared" si="3"/>
        <v>8</v>
      </c>
      <c r="S17" s="19">
        <f t="shared" si="3"/>
        <v>32</v>
      </c>
      <c r="T17" s="19">
        <f t="shared" si="3"/>
        <v>154</v>
      </c>
      <c r="U17" s="19">
        <f t="shared" si="3"/>
        <v>7</v>
      </c>
      <c r="V17" s="19">
        <f t="shared" si="3"/>
        <v>0</v>
      </c>
      <c r="W17" s="19">
        <f t="shared" si="3"/>
        <v>2</v>
      </c>
      <c r="X17" s="19">
        <f t="shared" si="3"/>
        <v>3</v>
      </c>
      <c r="Y17" s="19">
        <f t="shared" si="3"/>
        <v>18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3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5"/>
      <c r="D18" s="36">
        <f>SUM(F17:H17)+((I17-F17-G17)/3)+(E17/3)+(Z17*25)+(AA17*25)+(AB17*10)+(AC17*25)+(AD17*20)+(AE17*15)</f>
        <v>426.66666666666663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8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39"/>
      <c r="P19" s="1"/>
      <c r="Q19" s="40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2"/>
      <c r="D20" s="42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3" t="s">
        <v>33</v>
      </c>
      <c r="O20" s="25"/>
      <c r="P20" s="43" t="s">
        <v>53</v>
      </c>
      <c r="Q20" s="13"/>
      <c r="R20" s="13"/>
      <c r="S20" s="13"/>
      <c r="T20" s="70"/>
      <c r="U20" s="70"/>
      <c r="V20" s="70"/>
      <c r="W20" s="70"/>
      <c r="X20" s="70"/>
      <c r="Y20" s="13"/>
      <c r="Z20" s="13"/>
      <c r="AA20" s="13"/>
      <c r="AB20" s="12"/>
      <c r="AC20" s="13"/>
      <c r="AD20" s="13"/>
      <c r="AE20" s="13"/>
      <c r="AF20" s="7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3" t="s">
        <v>17</v>
      </c>
      <c r="C21" s="13"/>
      <c r="D21" s="44"/>
      <c r="E21" s="27">
        <f>PRODUCT(E17)</f>
        <v>207</v>
      </c>
      <c r="F21" s="27">
        <f>PRODUCT(F17)</f>
        <v>5</v>
      </c>
      <c r="G21" s="27">
        <f>PRODUCT(G17)</f>
        <v>28</v>
      </c>
      <c r="H21" s="27">
        <f>PRODUCT(H17)</f>
        <v>145</v>
      </c>
      <c r="I21" s="27">
        <f>PRODUCT(I17)</f>
        <v>437</v>
      </c>
      <c r="J21" s="1"/>
      <c r="K21" s="45">
        <f>PRODUCT((F21+G21)/E21)</f>
        <v>0.15942028985507245</v>
      </c>
      <c r="L21" s="45">
        <f>PRODUCT(H21/E21)</f>
        <v>0.70048309178743962</v>
      </c>
      <c r="M21" s="45">
        <f>PRODUCT(I21/E21)</f>
        <v>2.1111111111111112</v>
      </c>
      <c r="N21" s="29">
        <f>PRODUCT(N17)</f>
        <v>0.52380858001359221</v>
      </c>
      <c r="O21" s="25">
        <f>PRODUCT(O17)</f>
        <v>834.27423046155593</v>
      </c>
      <c r="P21" s="72" t="s">
        <v>54</v>
      </c>
      <c r="Q21" s="73"/>
      <c r="R21" s="73"/>
      <c r="S21" s="74" t="s">
        <v>59</v>
      </c>
      <c r="T21" s="74"/>
      <c r="U21" s="74"/>
      <c r="V21" s="74"/>
      <c r="W21" s="74"/>
      <c r="X21" s="74"/>
      <c r="Y21" s="74"/>
      <c r="Z21" s="74"/>
      <c r="AA21" s="74"/>
      <c r="AB21" s="75"/>
      <c r="AC21" s="74"/>
      <c r="AD21" s="76" t="s">
        <v>55</v>
      </c>
      <c r="AE21" s="76"/>
      <c r="AF21" s="77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6" t="s">
        <v>18</v>
      </c>
      <c r="C22" s="47"/>
      <c r="D22" s="48"/>
      <c r="E22" s="27">
        <f>PRODUCT(P17)</f>
        <v>68</v>
      </c>
      <c r="F22" s="27">
        <f>PRODUCT(Q17)</f>
        <v>3</v>
      </c>
      <c r="G22" s="27">
        <f>PRODUCT(R17)</f>
        <v>8</v>
      </c>
      <c r="H22" s="27">
        <f>PRODUCT(S17)</f>
        <v>32</v>
      </c>
      <c r="I22" s="27">
        <f>PRODUCT(T17)</f>
        <v>154</v>
      </c>
      <c r="J22" s="1"/>
      <c r="K22" s="45">
        <f>PRODUCT((F22+G22)/E22)</f>
        <v>0.16176470588235295</v>
      </c>
      <c r="L22" s="45">
        <f>PRODUCT(H22/E22)</f>
        <v>0.47058823529411764</v>
      </c>
      <c r="M22" s="45">
        <f>PRODUCT(I22/E22)</f>
        <v>2.2647058823529411</v>
      </c>
      <c r="N22" s="29">
        <f>PRODUCT(I22/O22)</f>
        <v>0.51162790697674421</v>
      </c>
      <c r="O22" s="69">
        <v>301</v>
      </c>
      <c r="P22" s="78" t="s">
        <v>56</v>
      </c>
      <c r="Q22" s="79"/>
      <c r="R22" s="79"/>
      <c r="S22" s="80" t="s">
        <v>62</v>
      </c>
      <c r="T22" s="80"/>
      <c r="U22" s="80"/>
      <c r="V22" s="80"/>
      <c r="W22" s="80"/>
      <c r="X22" s="80"/>
      <c r="Y22" s="80"/>
      <c r="Z22" s="80"/>
      <c r="AA22" s="80"/>
      <c r="AB22" s="81"/>
      <c r="AC22" s="80"/>
      <c r="AD22" s="82" t="s">
        <v>61</v>
      </c>
      <c r="AE22" s="82"/>
      <c r="AF22" s="83" t="s">
        <v>63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9" t="s">
        <v>19</v>
      </c>
      <c r="C23" s="50"/>
      <c r="D23" s="51"/>
      <c r="E23" s="30">
        <f>PRODUCT(U17)</f>
        <v>7</v>
      </c>
      <c r="F23" s="30">
        <f>PRODUCT(V17)</f>
        <v>0</v>
      </c>
      <c r="G23" s="30">
        <f>PRODUCT(W17)</f>
        <v>2</v>
      </c>
      <c r="H23" s="30">
        <f>PRODUCT(X17)</f>
        <v>3</v>
      </c>
      <c r="I23" s="30">
        <f>PRODUCT(Y17)</f>
        <v>18</v>
      </c>
      <c r="J23" s="1"/>
      <c r="K23" s="52">
        <f>PRODUCT((F23+G23)/E23)</f>
        <v>0.2857142857142857</v>
      </c>
      <c r="L23" s="52">
        <f>PRODUCT(H23/E23)</f>
        <v>0.42857142857142855</v>
      </c>
      <c r="M23" s="52">
        <f>PRODUCT(I23/E23)</f>
        <v>2.5714285714285716</v>
      </c>
      <c r="N23" s="53">
        <f>PRODUCT(I23/O23)</f>
        <v>0.43902439024390244</v>
      </c>
      <c r="O23" s="25">
        <v>41</v>
      </c>
      <c r="P23" s="78" t="s">
        <v>57</v>
      </c>
      <c r="Q23" s="79"/>
      <c r="R23" s="79"/>
      <c r="S23" s="80" t="s">
        <v>65</v>
      </c>
      <c r="T23" s="80"/>
      <c r="U23" s="80"/>
      <c r="V23" s="80"/>
      <c r="W23" s="80"/>
      <c r="X23" s="80"/>
      <c r="Y23" s="80"/>
      <c r="Z23" s="80"/>
      <c r="AA23" s="80"/>
      <c r="AB23" s="81"/>
      <c r="AC23" s="80"/>
      <c r="AD23" s="82" t="s">
        <v>64</v>
      </c>
      <c r="AE23" s="82"/>
      <c r="AF23" s="83" t="s">
        <v>66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4" t="s">
        <v>20</v>
      </c>
      <c r="C24" s="55"/>
      <c r="D24" s="56"/>
      <c r="E24" s="19">
        <f>SUM(E21:E23)</f>
        <v>282</v>
      </c>
      <c r="F24" s="19">
        <f>SUM(F21:F23)</f>
        <v>8</v>
      </c>
      <c r="G24" s="19">
        <f>SUM(G21:G23)</f>
        <v>38</v>
      </c>
      <c r="H24" s="19">
        <f>SUM(H21:H23)</f>
        <v>180</v>
      </c>
      <c r="I24" s="19">
        <f>SUM(I21:I23)</f>
        <v>609</v>
      </c>
      <c r="J24" s="1"/>
      <c r="K24" s="57">
        <f>PRODUCT((F24+G24)/E24)</f>
        <v>0.16312056737588654</v>
      </c>
      <c r="L24" s="57">
        <f>PRODUCT(H24/E24)</f>
        <v>0.63829787234042556</v>
      </c>
      <c r="M24" s="57">
        <f>PRODUCT(I24/E24)</f>
        <v>2.1595744680851063</v>
      </c>
      <c r="N24" s="33">
        <f>PRODUCT(I24/O24)</f>
        <v>0.51773641233391277</v>
      </c>
      <c r="O24" s="25">
        <f>SUM(O21:O23)</f>
        <v>1176.2742304615558</v>
      </c>
      <c r="P24" s="84" t="s">
        <v>58</v>
      </c>
      <c r="Q24" s="85"/>
      <c r="R24" s="85"/>
      <c r="S24" s="86" t="s">
        <v>68</v>
      </c>
      <c r="T24" s="86"/>
      <c r="U24" s="86"/>
      <c r="V24" s="86"/>
      <c r="W24" s="86"/>
      <c r="X24" s="86"/>
      <c r="Y24" s="86"/>
      <c r="Z24" s="86"/>
      <c r="AA24" s="86"/>
      <c r="AB24" s="87"/>
      <c r="AC24" s="86"/>
      <c r="AD24" s="88" t="s">
        <v>67</v>
      </c>
      <c r="AE24" s="88"/>
      <c r="AF24" s="89" t="s">
        <v>69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7"/>
      <c r="O25" s="25"/>
      <c r="P25" s="1"/>
      <c r="Q25" s="40"/>
      <c r="R25" s="1"/>
      <c r="S25" s="1"/>
      <c r="T25" s="25"/>
      <c r="U25" s="25"/>
      <c r="V25" s="58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34</v>
      </c>
      <c r="C26" s="1"/>
      <c r="D26" s="1" t="s">
        <v>50</v>
      </c>
      <c r="E26" s="40"/>
      <c r="F26" s="25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58"/>
      <c r="W26" s="1"/>
      <c r="X26" s="1"/>
      <c r="Y26" s="1"/>
      <c r="Z26" s="1"/>
      <c r="AA26" s="1"/>
      <c r="AB26" s="25"/>
      <c r="AC26" s="1"/>
      <c r="AD26" s="1"/>
      <c r="AE26" s="1"/>
      <c r="AF26" s="4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52</v>
      </c>
      <c r="E27" s="40"/>
      <c r="F27" s="25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58"/>
      <c r="W27" s="1"/>
      <c r="X27" s="1"/>
      <c r="Y27" s="1"/>
      <c r="Z27" s="1"/>
      <c r="AA27" s="1"/>
      <c r="AB27" s="25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51</v>
      </c>
      <c r="E28" s="40"/>
      <c r="F28" s="25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58"/>
      <c r="W28" s="1"/>
      <c r="X28" s="1"/>
      <c r="Y28" s="1"/>
      <c r="Z28" s="1"/>
      <c r="AA28" s="1"/>
      <c r="AB28" s="25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40"/>
      <c r="O29" s="25"/>
      <c r="P29" s="1"/>
      <c r="Q29" s="40"/>
      <c r="R29" s="1"/>
      <c r="S29" s="1"/>
      <c r="T29" s="25"/>
      <c r="U29" s="25"/>
      <c r="V29" s="58"/>
      <c r="W29" s="1"/>
      <c r="X29" s="1"/>
      <c r="Y29" s="1"/>
      <c r="Z29" s="1"/>
      <c r="AA29" s="1"/>
      <c r="AB29" s="25"/>
      <c r="AC29" s="1"/>
      <c r="AD29" s="1"/>
      <c r="AE29" s="1"/>
      <c r="AF29" s="4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0"/>
      <c r="O30" s="25"/>
      <c r="P30" s="1"/>
      <c r="Q30" s="40"/>
      <c r="R30" s="1"/>
      <c r="S30" s="1"/>
      <c r="T30" s="25"/>
      <c r="U30" s="25"/>
      <c r="V30" s="58"/>
      <c r="W30" s="1"/>
      <c r="X30" s="1"/>
      <c r="Y30" s="1"/>
      <c r="Z30" s="1"/>
      <c r="AA30" s="1"/>
      <c r="AB30" s="25"/>
      <c r="AC30" s="1"/>
      <c r="AD30" s="1"/>
      <c r="AE30" s="1"/>
      <c r="AF30" s="41"/>
      <c r="AG30" s="24"/>
      <c r="AH30" s="9"/>
      <c r="AI30" s="9"/>
      <c r="AJ30" s="9"/>
      <c r="AK30" s="9"/>
      <c r="AL30" s="9"/>
    </row>
    <row r="31" spans="1:38" s="60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9"/>
      <c r="N31" s="59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1"/>
      <c r="AG31" s="24"/>
      <c r="AH31" s="9"/>
      <c r="AI31" s="9"/>
      <c r="AJ31" s="9"/>
      <c r="AK31" s="9"/>
      <c r="AL31" s="9"/>
    </row>
    <row r="32" spans="1:38" s="60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58"/>
      <c r="W32" s="1"/>
      <c r="X32" s="1"/>
      <c r="Y32" s="1"/>
      <c r="Z32" s="1"/>
      <c r="AA32" s="1"/>
      <c r="AB32" s="25"/>
      <c r="AC32" s="1"/>
      <c r="AD32" s="1"/>
      <c r="AE32" s="1"/>
      <c r="AF32" s="41"/>
      <c r="AG32" s="24"/>
      <c r="AH32" s="9"/>
      <c r="AI32" s="9"/>
      <c r="AJ32" s="9"/>
      <c r="AK32" s="9"/>
      <c r="AL32" s="9"/>
    </row>
    <row r="33" spans="1:38" s="6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58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58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58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58"/>
      <c r="W36" s="1"/>
      <c r="X36" s="1"/>
      <c r="Y36" s="1"/>
      <c r="Z36" s="1"/>
      <c r="AA36" s="1"/>
      <c r="AB36" s="25"/>
      <c r="AC36" s="1"/>
      <c r="AD36" s="1"/>
      <c r="AE36" s="1"/>
      <c r="AF36" s="41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9"/>
      <c r="N37" s="3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9"/>
      <c r="N38" s="59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58"/>
      <c r="W39" s="1"/>
      <c r="X39" s="1"/>
      <c r="Y39" s="1"/>
      <c r="Z39" s="1"/>
      <c r="AA39" s="1"/>
      <c r="AB39" s="25"/>
      <c r="AC39" s="1"/>
      <c r="AD39" s="1"/>
      <c r="AE39" s="1"/>
      <c r="AF39" s="41"/>
      <c r="AG39" s="9"/>
      <c r="AH39" s="60"/>
      <c r="AI39" s="60"/>
      <c r="AJ39" s="60"/>
      <c r="AK39" s="60"/>
      <c r="AL39" s="60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58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60"/>
      <c r="AI40" s="60"/>
      <c r="AJ40" s="60"/>
      <c r="AK40" s="60"/>
      <c r="AL40" s="60"/>
    </row>
    <row r="41" spans="1:38" ht="15" customHeight="1" x14ac:dyDescent="0.25">
      <c r="A41" s="6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58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58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40"/>
      <c r="R43" s="1"/>
      <c r="S43" s="1"/>
      <c r="T43" s="25"/>
      <c r="U43" s="25"/>
      <c r="V43" s="58"/>
      <c r="W43" s="1"/>
      <c r="X43" s="1"/>
      <c r="Y43" s="1"/>
      <c r="Z43" s="1"/>
      <c r="AA43" s="1"/>
      <c r="AB43" s="25"/>
      <c r="AC43" s="1"/>
      <c r="AD43" s="1"/>
      <c r="AE43" s="1"/>
      <c r="AF43" s="41"/>
      <c r="AG43" s="9"/>
    </row>
    <row r="44" spans="1:38" ht="15" customHeight="1" x14ac:dyDescent="0.25">
      <c r="A44" s="6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9"/>
      <c r="N44" s="3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1"/>
      <c r="AG44" s="9"/>
    </row>
    <row r="45" spans="1:38" ht="15" customHeight="1" x14ac:dyDescent="0.25">
      <c r="A45" s="6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58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58"/>
      <c r="W46" s="1"/>
      <c r="X46" s="1"/>
      <c r="Y46" s="1"/>
      <c r="Z46" s="1"/>
      <c r="AA46" s="1"/>
      <c r="AB46" s="25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58"/>
      <c r="W47" s="1"/>
      <c r="X47" s="1"/>
      <c r="Y47" s="1"/>
      <c r="Z47" s="1"/>
      <c r="AA47" s="1"/>
      <c r="AB47" s="25"/>
      <c r="AC47" s="1"/>
      <c r="AD47" s="1"/>
      <c r="AE47" s="1"/>
      <c r="AF47" s="41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5"/>
      <c r="P48" s="1"/>
      <c r="Q48" s="40"/>
      <c r="R48" s="1"/>
      <c r="S48" s="1"/>
      <c r="T48" s="25"/>
      <c r="U48" s="25"/>
      <c r="V48" s="58"/>
      <c r="W48" s="1"/>
      <c r="X48" s="1"/>
      <c r="Y48" s="1"/>
      <c r="Z48" s="1"/>
      <c r="AA48" s="1"/>
      <c r="AB48" s="25"/>
      <c r="AC48" s="1"/>
      <c r="AD48" s="1"/>
      <c r="AE48" s="1"/>
      <c r="AF48" s="41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1"/>
      <c r="Q49" s="40"/>
      <c r="R49" s="1"/>
      <c r="S49" s="1"/>
      <c r="T49" s="25"/>
      <c r="U49" s="25"/>
      <c r="V49" s="58"/>
      <c r="W49" s="1"/>
      <c r="X49" s="1"/>
      <c r="Y49" s="1"/>
      <c r="Z49" s="1"/>
      <c r="AA49" s="1"/>
      <c r="AB49" s="25"/>
      <c r="AC49" s="1"/>
      <c r="AD49" s="1"/>
      <c r="AE49" s="1"/>
      <c r="AF49" s="41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5"/>
      <c r="P50" s="1"/>
      <c r="Q50" s="40"/>
      <c r="R50" s="1"/>
      <c r="S50" s="1"/>
      <c r="T50" s="25"/>
      <c r="U50" s="25"/>
      <c r="V50" s="58"/>
      <c r="W50" s="1"/>
      <c r="X50" s="1"/>
      <c r="Y50" s="1"/>
      <c r="Z50" s="1"/>
      <c r="AA50" s="1"/>
      <c r="AB50" s="25"/>
      <c r="AC50" s="1"/>
      <c r="AD50" s="1"/>
      <c r="AE50" s="1"/>
      <c r="AF50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2019-02-02T10:16:32Z</dcterms:modified>
</cp:coreProperties>
</file>