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O19" i="1"/>
  <c r="O11" i="1" l="1"/>
  <c r="M11" i="1"/>
  <c r="O10" i="1"/>
  <c r="M10" i="1"/>
  <c r="O9" i="1"/>
  <c r="M9" i="1"/>
  <c r="O8" i="1"/>
  <c r="O12" i="1" s="1"/>
  <c r="M8" i="1"/>
  <c r="M12" i="1"/>
  <c r="AE12" i="1"/>
  <c r="AD12" i="1"/>
  <c r="AC12" i="1"/>
  <c r="AB12" i="1"/>
  <c r="AA12" i="1"/>
  <c r="D13" i="1" s="1"/>
  <c r="Z12" i="1"/>
  <c r="Y12" i="1"/>
  <c r="I18" i="1" s="1"/>
  <c r="X12" i="1"/>
  <c r="H18" i="1" s="1"/>
  <c r="L18" i="1" s="1"/>
  <c r="W12" i="1"/>
  <c r="G18" i="1" s="1"/>
  <c r="V12" i="1"/>
  <c r="F18" i="1" s="1"/>
  <c r="U12" i="1"/>
  <c r="E18" i="1" s="1"/>
  <c r="E19" i="1" s="1"/>
  <c r="T12" i="1"/>
  <c r="I17" i="1" s="1"/>
  <c r="S12" i="1"/>
  <c r="H17" i="1"/>
  <c r="R12" i="1"/>
  <c r="G17" i="1"/>
  <c r="Q12" i="1"/>
  <c r="F17" i="1"/>
  <c r="K17" i="1" s="1"/>
  <c r="P12" i="1"/>
  <c r="E17" i="1"/>
  <c r="L12" i="1"/>
  <c r="K12" i="1"/>
  <c r="J12" i="1"/>
  <c r="I12" i="1"/>
  <c r="I16" i="1"/>
  <c r="H12" i="1"/>
  <c r="H16" i="1"/>
  <c r="G12" i="1"/>
  <c r="G16" i="1"/>
  <c r="G19" i="1" s="1"/>
  <c r="F12" i="1"/>
  <c r="F16" i="1"/>
  <c r="K16" i="1" s="1"/>
  <c r="E12" i="1"/>
  <c r="E16" i="1"/>
  <c r="L16" i="1"/>
  <c r="M16" i="1"/>
  <c r="L17" i="1"/>
  <c r="M17" i="1" l="1"/>
  <c r="N17" i="1"/>
  <c r="K18" i="1"/>
  <c r="F19" i="1"/>
  <c r="K19" i="1" s="1"/>
  <c r="N12" i="1"/>
  <c r="N16" i="1" s="1"/>
  <c r="O16" i="1"/>
  <c r="H19" i="1"/>
  <c r="L19" i="1" s="1"/>
  <c r="I19" i="1"/>
  <c r="M19" i="1" s="1"/>
  <c r="M18" i="1"/>
</calcChain>
</file>

<file path=xl/sharedStrings.xml><?xml version="1.0" encoding="utf-8"?>
<sst xmlns="http://schemas.openxmlformats.org/spreadsheetml/2006/main" count="91" uniqueCount="67">
  <si>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</si>
  <si>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</si>
  <si>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</si>
  <si>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</si>
  <si>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</si>
  <si>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</si>
  <si>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</si>
  <si>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</si>
  <si>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</si>
  <si>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</si>
  <si>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</si>
  <si>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</si>
  <si>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</si>
  <si>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</si>
  <si>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</si>
  <si>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</si>
  <si>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</si>
  <si>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</si>
  <si>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</si>
  <si>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</si>
  <si>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</si>
  <si>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</si>
  <si>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</si>
  <si>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</si>
  <si>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</si>
  <si>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</si>
  <si>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</si>
  <si>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</si>
  <si>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</si>
  <si>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</si>
  <si>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</si>
  <si>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</si>
  <si>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</si>
  <si>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</si>
  <si>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</si>
  <si>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ViVe = Vimpelin Veto  (1934)</t>
  </si>
  <si>
    <t>Virkiä = Lapuan Virkiä  (1907)</t>
  </si>
  <si>
    <t>Taina Storbacka</t>
  </si>
  <si>
    <t>11.</t>
  </si>
  <si>
    <t>ViVe</t>
  </si>
  <si>
    <t>superpesiskarsinta</t>
  </si>
  <si>
    <t>9.</t>
  </si>
  <si>
    <t>karsintasarja</t>
  </si>
  <si>
    <t>1.</t>
  </si>
  <si>
    <t>Virkiä</t>
  </si>
  <si>
    <t>play off</t>
  </si>
  <si>
    <t>3.</t>
  </si>
  <si>
    <t>14.11.1979</t>
  </si>
  <si>
    <t>VetU = Vetelin Urheilijat  (1947)</t>
  </si>
  <si>
    <t>ykköspesis</t>
  </si>
  <si>
    <t>VetU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</si>
  <si>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</si>
  <si>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</si>
  <si>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</si>
  <si>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</si>
  <si>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</si>
  <si>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</si>
  <si>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</si>
  <si>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>15.05. 1999  ViVe - Pesäkarhut  0-1  (5-5, 2-6)</t>
  </si>
  <si>
    <t>2.  ottelu</t>
  </si>
  <si>
    <t>3.  ottelu</t>
  </si>
  <si>
    <t>19.05. 1999  ViVe - PeTo  2-1  (5-2, 2-4, 0-0, 3-2)</t>
  </si>
  <si>
    <t xml:space="preserve">  19 v   5 kk 29 pv</t>
  </si>
  <si>
    <t xml:space="preserve">  19 v   6 kk   1 pv</t>
  </si>
  <si>
    <t xml:space="preserve">  19 v   6 kk   5 pv</t>
  </si>
  <si>
    <t>suomensarja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</si>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</sst>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93">
        <v>1995</v>
      </c>
      <c r="C4" s="93"/>
      <c r="D4" s="94" t="s">
        <v>50</v>
      </c>
      <c r="E4" s="93"/>
      <c r="F4" s="95" t="s">
        <v>66</v>
      </c>
      <c r="G4" s="96"/>
      <c r="H4" s="97"/>
      <c r="I4" s="93"/>
      <c r="J4" s="93"/>
      <c r="K4" s="93"/>
      <c r="L4" s="93"/>
      <c r="M4" s="93"/>
      <c r="N4" s="9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1996</v>
      </c>
      <c r="C5" s="87"/>
      <c r="D5" s="88" t="s">
        <v>50</v>
      </c>
      <c r="E5" s="87"/>
      <c r="F5" s="89" t="s">
        <v>65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1997</v>
      </c>
      <c r="C6" s="87"/>
      <c r="D6" s="88" t="s">
        <v>50</v>
      </c>
      <c r="E6" s="87"/>
      <c r="F6" s="89" t="s">
        <v>65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1998</v>
      </c>
      <c r="C7" s="63"/>
      <c r="D7" s="64" t="s">
        <v>50</v>
      </c>
      <c r="E7" s="63"/>
      <c r="F7" s="65" t="s">
        <v>49</v>
      </c>
      <c r="G7" s="66"/>
      <c r="H7" s="67"/>
      <c r="I7" s="63"/>
      <c r="J7" s="63"/>
      <c r="K7" s="63"/>
      <c r="L7" s="63"/>
      <c r="M7" s="63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38</v>
      </c>
      <c r="D8" s="29" t="s">
        <v>39</v>
      </c>
      <c r="E8" s="59">
        <v>22</v>
      </c>
      <c r="F8" s="27">
        <v>0</v>
      </c>
      <c r="G8" s="27">
        <v>4</v>
      </c>
      <c r="H8" s="27">
        <v>7</v>
      </c>
      <c r="I8" s="27">
        <v>55</v>
      </c>
      <c r="J8" s="27">
        <v>26</v>
      </c>
      <c r="K8" s="27">
        <v>14</v>
      </c>
      <c r="L8" s="27">
        <v>11</v>
      </c>
      <c r="M8" s="27">
        <f>PRODUCT(F8+G8)</f>
        <v>4</v>
      </c>
      <c r="N8" s="30">
        <v>0.42</v>
      </c>
      <c r="O8" s="37">
        <f>PRODUCT(I8/N8)</f>
        <v>130.95238095238096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0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 t="s">
        <v>41</v>
      </c>
      <c r="D9" s="29" t="s">
        <v>39</v>
      </c>
      <c r="E9" s="59">
        <v>22</v>
      </c>
      <c r="F9" s="27">
        <v>0</v>
      </c>
      <c r="G9" s="27">
        <v>2</v>
      </c>
      <c r="H9" s="27">
        <v>19</v>
      </c>
      <c r="I9" s="27">
        <v>76</v>
      </c>
      <c r="J9" s="27">
        <v>42</v>
      </c>
      <c r="K9" s="27">
        <v>23</v>
      </c>
      <c r="L9" s="27">
        <v>9</v>
      </c>
      <c r="M9" s="27">
        <f>PRODUCT(F9+G9)</f>
        <v>2</v>
      </c>
      <c r="N9" s="30">
        <v>0.53500000000000003</v>
      </c>
      <c r="O9" s="37">
        <f>PRODUCT(I9/N9)</f>
        <v>142.05607476635512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1</v>
      </c>
      <c r="X9" s="28">
        <v>3</v>
      </c>
      <c r="Y9" s="28">
        <v>25</v>
      </c>
      <c r="Z9" s="61"/>
      <c r="AA9" s="27"/>
      <c r="AB9" s="27"/>
      <c r="AC9" s="27"/>
      <c r="AD9" s="27"/>
      <c r="AE9" s="27"/>
      <c r="AF9" s="60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27" t="s">
        <v>43</v>
      </c>
      <c r="D10" s="29" t="s">
        <v>44</v>
      </c>
      <c r="E10" s="59">
        <v>23</v>
      </c>
      <c r="F10" s="27">
        <v>0</v>
      </c>
      <c r="G10" s="27">
        <v>7</v>
      </c>
      <c r="H10" s="27">
        <v>18</v>
      </c>
      <c r="I10" s="27">
        <v>66</v>
      </c>
      <c r="J10" s="27">
        <v>24</v>
      </c>
      <c r="K10" s="27">
        <v>20</v>
      </c>
      <c r="L10" s="27">
        <v>15</v>
      </c>
      <c r="M10" s="27">
        <f>PRODUCT(F10+G10)</f>
        <v>7</v>
      </c>
      <c r="N10" s="30">
        <v>0.58399999999999996</v>
      </c>
      <c r="O10" s="37">
        <f>PRODUCT(I10/N10)</f>
        <v>113.013698630137</v>
      </c>
      <c r="P10" s="27">
        <v>9</v>
      </c>
      <c r="Q10" s="27">
        <v>0</v>
      </c>
      <c r="R10" s="27">
        <v>1</v>
      </c>
      <c r="S10" s="27">
        <v>5</v>
      </c>
      <c r="T10" s="27">
        <v>19</v>
      </c>
      <c r="U10" s="28"/>
      <c r="V10" s="62"/>
      <c r="W10" s="28"/>
      <c r="X10" s="28"/>
      <c r="Y10" s="28"/>
      <c r="Z10" s="27"/>
      <c r="AA10" s="27"/>
      <c r="AB10" s="27"/>
      <c r="AC10" s="27">
        <v>1</v>
      </c>
      <c r="AD10" s="27"/>
      <c r="AE10" s="27"/>
      <c r="AF10" s="14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27" t="s">
        <v>46</v>
      </c>
      <c r="D11" s="29" t="s">
        <v>44</v>
      </c>
      <c r="E11" s="59">
        <v>11</v>
      </c>
      <c r="F11" s="27">
        <v>0</v>
      </c>
      <c r="G11" s="27">
        <v>2</v>
      </c>
      <c r="H11" s="27">
        <v>7</v>
      </c>
      <c r="I11" s="27">
        <v>27</v>
      </c>
      <c r="J11" s="27">
        <v>11</v>
      </c>
      <c r="K11" s="27">
        <v>8</v>
      </c>
      <c r="L11" s="27">
        <v>6</v>
      </c>
      <c r="M11" s="27">
        <f>PRODUCT(F11+G11)</f>
        <v>2</v>
      </c>
      <c r="N11" s="30">
        <v>0.46600000000000003</v>
      </c>
      <c r="O11" s="37">
        <f>PRODUCT(I11/N11)</f>
        <v>57.939914163090123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SUM(E8:E11)</f>
        <v>78</v>
      </c>
      <c r="F12" s="19">
        <f t="shared" si="0"/>
        <v>0</v>
      </c>
      <c r="G12" s="19">
        <f t="shared" si="0"/>
        <v>15</v>
      </c>
      <c r="H12" s="19">
        <f t="shared" si="0"/>
        <v>51</v>
      </c>
      <c r="I12" s="19">
        <f t="shared" si="0"/>
        <v>224</v>
      </c>
      <c r="J12" s="19">
        <f t="shared" si="0"/>
        <v>103</v>
      </c>
      <c r="K12" s="19">
        <f t="shared" si="0"/>
        <v>65</v>
      </c>
      <c r="L12" s="19">
        <f t="shared" si="0"/>
        <v>41</v>
      </c>
      <c r="M12" s="19">
        <f t="shared" si="0"/>
        <v>15</v>
      </c>
      <c r="N12" s="31">
        <f>PRODUCT(I12/O12)</f>
        <v>0.50454760865221082</v>
      </c>
      <c r="O12" s="32">
        <f t="shared" ref="O12:AE12" si="1">SUM(O8:O11)</f>
        <v>443.9620685119632</v>
      </c>
      <c r="P12" s="19">
        <f t="shared" si="1"/>
        <v>9</v>
      </c>
      <c r="Q12" s="19">
        <f t="shared" si="1"/>
        <v>0</v>
      </c>
      <c r="R12" s="19">
        <f t="shared" si="1"/>
        <v>1</v>
      </c>
      <c r="S12" s="19">
        <f t="shared" si="1"/>
        <v>5</v>
      </c>
      <c r="T12" s="19">
        <f t="shared" si="1"/>
        <v>19</v>
      </c>
      <c r="U12" s="19">
        <f t="shared" si="1"/>
        <v>7</v>
      </c>
      <c r="V12" s="19">
        <f t="shared" si="1"/>
        <v>0</v>
      </c>
      <c r="W12" s="19">
        <f t="shared" si="1"/>
        <v>1</v>
      </c>
      <c r="X12" s="19">
        <f t="shared" si="1"/>
        <v>3</v>
      </c>
      <c r="Y12" s="19">
        <f t="shared" si="1"/>
        <v>25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0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201.66666666666669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51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78</v>
      </c>
      <c r="F16" s="27">
        <f>PRODUCT(F12)</f>
        <v>0</v>
      </c>
      <c r="G16" s="27">
        <f>PRODUCT(G12)</f>
        <v>15</v>
      </c>
      <c r="H16" s="27">
        <f>PRODUCT(H12)</f>
        <v>51</v>
      </c>
      <c r="I16" s="27">
        <f>PRODUCT(I12)</f>
        <v>224</v>
      </c>
      <c r="J16" s="1"/>
      <c r="K16" s="43">
        <f>PRODUCT((F16+G16)/E16)</f>
        <v>0.19230769230769232</v>
      </c>
      <c r="L16" s="43">
        <f>PRODUCT(H16/E16)</f>
        <v>0.65384615384615385</v>
      </c>
      <c r="M16" s="43">
        <f>PRODUCT(I16/E16)</f>
        <v>2.8717948717948718</v>
      </c>
      <c r="N16" s="30">
        <f>PRODUCT(N12)</f>
        <v>0.50454760865221082</v>
      </c>
      <c r="O16" s="25">
        <f>PRODUCT(O12)</f>
        <v>443.9620685119632</v>
      </c>
      <c r="P16" s="71" t="s">
        <v>52</v>
      </c>
      <c r="Q16" s="72"/>
      <c r="R16" s="72"/>
      <c r="S16" s="73" t="s">
        <v>57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53</v>
      </c>
      <c r="AE16" s="74"/>
      <c r="AF16" s="75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9</v>
      </c>
      <c r="F17" s="27">
        <f>PRODUCT(Q12)</f>
        <v>0</v>
      </c>
      <c r="G17" s="27">
        <f>PRODUCT(R12)</f>
        <v>1</v>
      </c>
      <c r="H17" s="27">
        <f>PRODUCT(S12)</f>
        <v>5</v>
      </c>
      <c r="I17" s="27">
        <f>PRODUCT(T12)</f>
        <v>19</v>
      </c>
      <c r="J17" s="1"/>
      <c r="K17" s="43">
        <f>PRODUCT((F17+G17)/E17)</f>
        <v>0.1111111111111111</v>
      </c>
      <c r="L17" s="43">
        <f>PRODUCT(H17/E17)</f>
        <v>0.55555555555555558</v>
      </c>
      <c r="M17" s="43">
        <f>PRODUCT(I17/E17)</f>
        <v>2.1111111111111112</v>
      </c>
      <c r="N17" s="30">
        <f>PRODUCT(I17/O17)</f>
        <v>0.41304347826086957</v>
      </c>
      <c r="O17" s="25">
        <v>46</v>
      </c>
      <c r="P17" s="76" t="s">
        <v>54</v>
      </c>
      <c r="Q17" s="77"/>
      <c r="R17" s="77"/>
      <c r="S17" s="78" t="s">
        <v>58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59</v>
      </c>
      <c r="AE17" s="79"/>
      <c r="AF17" s="80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7</v>
      </c>
      <c r="F18" s="28">
        <f>PRODUCT(V12)</f>
        <v>0</v>
      </c>
      <c r="G18" s="28">
        <f>PRODUCT(W12)</f>
        <v>1</v>
      </c>
      <c r="H18" s="28">
        <f>PRODUCT(X12)</f>
        <v>3</v>
      </c>
      <c r="I18" s="28">
        <f>PRODUCT(Y12)</f>
        <v>25</v>
      </c>
      <c r="J18" s="1"/>
      <c r="K18" s="50">
        <f>PRODUCT((F18+G18)/E18)</f>
        <v>0.14285714285714285</v>
      </c>
      <c r="L18" s="50">
        <f>PRODUCT(H18/E18)</f>
        <v>0.42857142857142855</v>
      </c>
      <c r="M18" s="50">
        <f>PRODUCT(I18/E18)</f>
        <v>3.5714285714285716</v>
      </c>
      <c r="N18" s="51">
        <v>0.55600000000000005</v>
      </c>
      <c r="O18" s="25">
        <v>45</v>
      </c>
      <c r="P18" s="76" t="s">
        <v>55</v>
      </c>
      <c r="Q18" s="77"/>
      <c r="R18" s="77"/>
      <c r="S18" s="78" t="s">
        <v>61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60</v>
      </c>
      <c r="AE18" s="79"/>
      <c r="AF18" s="80" t="s">
        <v>64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94</v>
      </c>
      <c r="F19" s="19">
        <f>SUM(F16:F18)</f>
        <v>0</v>
      </c>
      <c r="G19" s="19">
        <f>SUM(G16:G18)</f>
        <v>17</v>
      </c>
      <c r="H19" s="19">
        <f>SUM(H16:H18)</f>
        <v>59</v>
      </c>
      <c r="I19" s="19">
        <f>SUM(I16:I18)</f>
        <v>268</v>
      </c>
      <c r="J19" s="1"/>
      <c r="K19" s="55">
        <f>PRODUCT((F19+G19)/E19)</f>
        <v>0.18085106382978725</v>
      </c>
      <c r="L19" s="55">
        <f>PRODUCT(H19/E19)</f>
        <v>0.62765957446808507</v>
      </c>
      <c r="M19" s="55">
        <f>PRODUCT(I19/E19)</f>
        <v>2.8510638297872339</v>
      </c>
      <c r="N19" s="31">
        <f>PRODUCT(I19/O19)</f>
        <v>0.50097009820801297</v>
      </c>
      <c r="O19" s="25">
        <f>SUM(O16:O18)</f>
        <v>534.96206851196325</v>
      </c>
      <c r="P19" s="81" t="s">
        <v>56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84"/>
      <c r="AF19" s="8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8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2019-02-02T11:10:39Z</dcterms:modified>
</cp:coreProperties>
</file>