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4" i="1" l="1"/>
  <c r="O16" i="1" l="1"/>
  <c r="O15" i="1"/>
  <c r="O14" i="1"/>
  <c r="O13" i="1"/>
  <c r="O12" i="1"/>
  <c r="O11" i="1"/>
  <c r="O10" i="1"/>
  <c r="O9" i="1"/>
  <c r="O8" i="1"/>
  <c r="O19" i="1" s="1"/>
  <c r="O23" i="1" s="1"/>
  <c r="O26" i="1" s="1"/>
  <c r="M18" i="1"/>
  <c r="M16" i="1"/>
  <c r="M15" i="1"/>
  <c r="M11" i="1"/>
  <c r="M10" i="1"/>
  <c r="M9" i="1"/>
  <c r="M8" i="1"/>
  <c r="M5" i="1"/>
  <c r="M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L19" i="1"/>
  <c r="K19" i="1"/>
  <c r="J19" i="1"/>
  <c r="I19" i="1"/>
  <c r="I23" i="1"/>
  <c r="I26" i="1" s="1"/>
  <c r="H19" i="1"/>
  <c r="H23" i="1" s="1"/>
  <c r="G19" i="1"/>
  <c r="G23" i="1" s="1"/>
  <c r="G26" i="1" s="1"/>
  <c r="F19" i="1"/>
  <c r="F23" i="1" s="1"/>
  <c r="E19" i="1"/>
  <c r="E23" i="1" s="1"/>
  <c r="E26" i="1" s="1"/>
  <c r="M26" i="1" l="1"/>
  <c r="M23" i="1"/>
  <c r="F26" i="1"/>
  <c r="K26" i="1" s="1"/>
  <c r="K23" i="1"/>
  <c r="L23" i="1"/>
  <c r="H26" i="1"/>
  <c r="L26" i="1" s="1"/>
  <c r="N19" i="1"/>
  <c r="N23" i="1" s="1"/>
  <c r="D20" i="1"/>
</calcChain>
</file>

<file path=xl/sharedStrings.xml><?xml version="1.0" encoding="utf-8"?>
<sst xmlns="http://schemas.openxmlformats.org/spreadsheetml/2006/main" count="136" uniqueCount="84">
  <si>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</si>
  <si>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</si>
  <si>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</si>
  <si>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</si>
  <si>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</si>
  <si>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</si>
  <si>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</si>
  <si>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</si>
  <si>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</si>
  <si>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</si>
  <si>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</si>
  <si>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</si>
  <si>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</si>
  <si>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</si>
  <si>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</si>
  <si>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</si>
  <si>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</si>
  <si>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</si>
  <si>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</si>
  <si>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</si>
  <si>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</si>
  <si>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</si>
  <si>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</si>
  <si>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</si>
  <si>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</si>
  <si>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</si>
  <si>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</si>
  <si>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</si>
  <si>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</si>
  <si>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</si>
  <si>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</si>
  <si>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</si>
  <si>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</si>
  <si>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</si>
  <si>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</si>
  <si>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10.</t>
  </si>
  <si>
    <t>SiiPo</t>
  </si>
  <si>
    <t>----</t>
  </si>
  <si>
    <t>9.</t>
  </si>
  <si>
    <t>SiiPe</t>
  </si>
  <si>
    <t>8.</t>
  </si>
  <si>
    <t>play off</t>
  </si>
  <si>
    <t>2.</t>
  </si>
  <si>
    <t>4.</t>
  </si>
  <si>
    <t>Virkiä</t>
  </si>
  <si>
    <t>pve, mitalisarja</t>
  </si>
  <si>
    <t>5.</t>
  </si>
  <si>
    <t>15.8.1970</t>
  </si>
  <si>
    <t>Minna Sonninen</t>
  </si>
  <si>
    <t>SiiPo = Siilinjärven Ponnistus  (1907)</t>
  </si>
  <si>
    <t>SiiPe = Siilinjärven Pesis  (1987)</t>
  </si>
  <si>
    <t>Virkiä = Lapuan Virkiä  (1907)</t>
  </si>
  <si>
    <t>ykkössarja</t>
  </si>
  <si>
    <t>ENSIMMÄISET</t>
  </si>
  <si>
    <t>Ottelu</t>
  </si>
  <si>
    <t>1.  ottelu</t>
  </si>
  <si>
    <t>Lyöty juoksu</t>
  </si>
  <si>
    <t>Tuotu juoksu</t>
  </si>
  <si>
    <t>Kunnari</t>
  </si>
  <si>
    <t>10.05. 1987  SiiPo - Tahko  1-14</t>
  </si>
  <si>
    <t xml:space="preserve">  16 v   8 kk 25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</si>
  <si>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</si>
  <si>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</si>
  <si>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</si>
  <si>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</si>
  <si>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</si>
  <si>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</si>
  <si>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</si>
  <si>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</si>
  <si>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</si>
  <si>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</si>
  <si>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</si>
  <si>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</si>
  <si>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</si>
  <si>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</si>
  <si>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05.07. 1986  Kokemäki</t>
  </si>
  <si>
    <t xml:space="preserve">  4-28</t>
  </si>
  <si>
    <t>Itä</t>
  </si>
  <si>
    <t>Seppo Kiiski</t>
  </si>
  <si>
    <t>27.06. 1987  Vähäkyrö</t>
  </si>
  <si>
    <t xml:space="preserve">  2-3</t>
  </si>
  <si>
    <t>I p</t>
  </si>
  <si>
    <t>Veijo Hänninen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</si>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</sst>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2" fillId="9" borderId="1" xfId="0" applyFont="1" applyFill="1" applyBorder="1"/>
    <xf numFmtId="0" fontId="2" fillId="9" borderId="11" xfId="0" applyFont="1" applyFill="1" applyBorder="1" applyAlignment="1">
      <alignment horizontal="left"/>
    </xf>
    <xf numFmtId="49" fontId="2" fillId="9" borderId="11" xfId="0" applyNumberFormat="1" applyFont="1" applyFill="1" applyBorder="1" applyAlignment="1">
      <alignment horizontal="left"/>
    </xf>
    <xf numFmtId="0" fontId="2" fillId="9" borderId="15" xfId="0" applyFont="1" applyFill="1" applyBorder="1" applyAlignment="1">
      <alignment horizontal="left"/>
    </xf>
    <xf numFmtId="165" fontId="2" fillId="9" borderId="12" xfId="1" applyNumberFormat="1" applyFont="1" applyFill="1" applyBorder="1" applyAlignment="1"/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49" fontId="2" fillId="9" borderId="12" xfId="0" applyNumberFormat="1" applyFont="1" applyFill="1" applyBorder="1" applyAlignment="1">
      <alignment horizontal="center"/>
    </xf>
    <xf numFmtId="165" fontId="2" fillId="9" borderId="7" xfId="0" applyNumberFormat="1" applyFont="1" applyFill="1" applyBorder="1" applyAlignment="1">
      <alignment horizontal="center"/>
    </xf>
    <xf numFmtId="0" fontId="2" fillId="9" borderId="11" xfId="0" applyFont="1" applyFill="1" applyBorder="1"/>
    <xf numFmtId="49" fontId="2" fillId="9" borderId="1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/>
    <xf numFmtId="49" fontId="2" fillId="2" borderId="0" xfId="0" applyNumberFormat="1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9.1406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48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3">
        <v>1986</v>
      </c>
      <c r="C4" s="63"/>
      <c r="D4" s="64" t="s">
        <v>36</v>
      </c>
      <c r="E4" s="63"/>
      <c r="F4" s="65" t="s">
        <v>52</v>
      </c>
      <c r="G4" s="66"/>
      <c r="H4" s="67"/>
      <c r="I4" s="63"/>
      <c r="J4" s="63"/>
      <c r="K4" s="63"/>
      <c r="L4" s="63"/>
      <c r="M4" s="63"/>
      <c r="N4" s="68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1987</v>
      </c>
      <c r="C5" s="27" t="s">
        <v>35</v>
      </c>
      <c r="D5" s="41" t="s">
        <v>36</v>
      </c>
      <c r="E5" s="27">
        <v>18</v>
      </c>
      <c r="F5" s="27">
        <v>0</v>
      </c>
      <c r="G5" s="27">
        <v>15</v>
      </c>
      <c r="H5" s="27">
        <v>4</v>
      </c>
      <c r="I5" s="27">
        <v>55</v>
      </c>
      <c r="J5" s="27">
        <v>16</v>
      </c>
      <c r="K5" s="27">
        <v>12</v>
      </c>
      <c r="L5" s="27">
        <v>12</v>
      </c>
      <c r="M5" s="27">
        <f>PRODUCT(F5+G5)</f>
        <v>15</v>
      </c>
      <c r="N5" s="61" t="s">
        <v>37</v>
      </c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3">
        <v>1988</v>
      </c>
      <c r="C6" s="63"/>
      <c r="D6" s="64" t="s">
        <v>39</v>
      </c>
      <c r="E6" s="63"/>
      <c r="F6" s="65" t="s">
        <v>52</v>
      </c>
      <c r="G6" s="66"/>
      <c r="H6" s="67"/>
      <c r="I6" s="63"/>
      <c r="J6" s="63"/>
      <c r="K6" s="63"/>
      <c r="L6" s="63"/>
      <c r="M6" s="63"/>
      <c r="N6" s="68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3">
        <v>1989</v>
      </c>
      <c r="C7" s="63"/>
      <c r="D7" s="64" t="s">
        <v>39</v>
      </c>
      <c r="E7" s="63"/>
      <c r="F7" s="65" t="s">
        <v>52</v>
      </c>
      <c r="G7" s="66"/>
      <c r="H7" s="67"/>
      <c r="I7" s="63"/>
      <c r="J7" s="63"/>
      <c r="K7" s="63"/>
      <c r="L7" s="63"/>
      <c r="M7" s="63"/>
      <c r="N7" s="68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1990</v>
      </c>
      <c r="C8" s="27" t="s">
        <v>38</v>
      </c>
      <c r="D8" s="41" t="s">
        <v>39</v>
      </c>
      <c r="E8" s="27">
        <v>22</v>
      </c>
      <c r="F8" s="27">
        <v>4</v>
      </c>
      <c r="G8" s="27">
        <v>17</v>
      </c>
      <c r="H8" s="27">
        <v>18</v>
      </c>
      <c r="I8" s="27">
        <v>138</v>
      </c>
      <c r="J8" s="27">
        <v>15</v>
      </c>
      <c r="K8" s="27">
        <v>38</v>
      </c>
      <c r="L8" s="27">
        <v>64</v>
      </c>
      <c r="M8" s="27">
        <f>SUM(F8+G8)</f>
        <v>21</v>
      </c>
      <c r="N8" s="62">
        <v>0.622</v>
      </c>
      <c r="O8" s="25">
        <f>PRODUCT(I8/N8)</f>
        <v>221.86495176848874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1991</v>
      </c>
      <c r="C9" s="27" t="s">
        <v>40</v>
      </c>
      <c r="D9" s="41" t="s">
        <v>39</v>
      </c>
      <c r="E9" s="27">
        <v>22</v>
      </c>
      <c r="F9" s="27">
        <v>1</v>
      </c>
      <c r="G9" s="27">
        <v>12</v>
      </c>
      <c r="H9" s="27">
        <v>27</v>
      </c>
      <c r="I9" s="27">
        <v>119</v>
      </c>
      <c r="J9" s="27">
        <v>21</v>
      </c>
      <c r="K9" s="27">
        <v>36</v>
      </c>
      <c r="L9" s="27">
        <v>49</v>
      </c>
      <c r="M9" s="27">
        <f>SUM(F9+G9)</f>
        <v>13</v>
      </c>
      <c r="N9" s="62">
        <v>0.58099999999999996</v>
      </c>
      <c r="O9" s="25">
        <f t="shared" ref="O9:O16" si="0">PRODUCT(I9/N9)</f>
        <v>204.81927710843374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1992</v>
      </c>
      <c r="C10" s="27" t="s">
        <v>40</v>
      </c>
      <c r="D10" s="41" t="s">
        <v>39</v>
      </c>
      <c r="E10" s="27">
        <v>22</v>
      </c>
      <c r="F10" s="27">
        <v>2</v>
      </c>
      <c r="G10" s="27">
        <v>19</v>
      </c>
      <c r="H10" s="27">
        <v>12</v>
      </c>
      <c r="I10" s="27">
        <v>105</v>
      </c>
      <c r="J10" s="27">
        <v>14</v>
      </c>
      <c r="K10" s="27">
        <v>32</v>
      </c>
      <c r="L10" s="27">
        <v>38</v>
      </c>
      <c r="M10" s="27">
        <f>SUM(F10+G10)</f>
        <v>21</v>
      </c>
      <c r="N10" s="62">
        <v>0.61399999999999999</v>
      </c>
      <c r="O10" s="25">
        <f t="shared" si="0"/>
        <v>171.00977198697069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 t="s">
        <v>41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1993</v>
      </c>
      <c r="C11" s="27" t="s">
        <v>42</v>
      </c>
      <c r="D11" s="41" t="s">
        <v>39</v>
      </c>
      <c r="E11" s="27">
        <v>15</v>
      </c>
      <c r="F11" s="27">
        <v>1</v>
      </c>
      <c r="G11" s="27">
        <v>12</v>
      </c>
      <c r="H11" s="27">
        <v>6</v>
      </c>
      <c r="I11" s="27">
        <v>45</v>
      </c>
      <c r="J11" s="27">
        <v>6</v>
      </c>
      <c r="K11" s="27">
        <v>12</v>
      </c>
      <c r="L11" s="27">
        <v>14</v>
      </c>
      <c r="M11" s="27">
        <f>SUM(F11+G11)</f>
        <v>13</v>
      </c>
      <c r="N11" s="62">
        <v>0.55600000000000005</v>
      </c>
      <c r="O11" s="25">
        <f t="shared" si="0"/>
        <v>80.93525179856114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>
        <v>1</v>
      </c>
      <c r="AE11" s="27"/>
      <c r="AF11" s="14" t="s">
        <v>41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1994</v>
      </c>
      <c r="C12" s="27" t="s">
        <v>43</v>
      </c>
      <c r="D12" s="41" t="s">
        <v>44</v>
      </c>
      <c r="E12" s="27">
        <v>24</v>
      </c>
      <c r="F12" s="27">
        <v>1</v>
      </c>
      <c r="G12" s="27">
        <v>16</v>
      </c>
      <c r="H12" s="27">
        <v>5</v>
      </c>
      <c r="I12" s="27">
        <v>63</v>
      </c>
      <c r="J12" s="27">
        <v>8</v>
      </c>
      <c r="K12" s="27">
        <v>12</v>
      </c>
      <c r="L12" s="27">
        <v>26</v>
      </c>
      <c r="M12" s="27">
        <v>17</v>
      </c>
      <c r="N12" s="62">
        <v>0.441</v>
      </c>
      <c r="O12" s="25">
        <f t="shared" si="0"/>
        <v>142.85714285714286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 t="s">
        <v>45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1995</v>
      </c>
      <c r="C13" s="27" t="s">
        <v>46</v>
      </c>
      <c r="D13" s="41" t="s">
        <v>44</v>
      </c>
      <c r="E13" s="27">
        <v>21</v>
      </c>
      <c r="F13" s="27">
        <v>1</v>
      </c>
      <c r="G13" s="27">
        <v>17</v>
      </c>
      <c r="H13" s="27">
        <v>6</v>
      </c>
      <c r="I13" s="27">
        <v>75</v>
      </c>
      <c r="J13" s="27">
        <v>14</v>
      </c>
      <c r="K13" s="27">
        <v>18</v>
      </c>
      <c r="L13" s="27">
        <v>25</v>
      </c>
      <c r="M13" s="27">
        <v>18</v>
      </c>
      <c r="N13" s="62">
        <v>0.53600000000000003</v>
      </c>
      <c r="O13" s="25">
        <f t="shared" si="0"/>
        <v>139.92537313432834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 t="s">
        <v>41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1996</v>
      </c>
      <c r="C14" s="27" t="s">
        <v>43</v>
      </c>
      <c r="D14" s="41" t="s">
        <v>39</v>
      </c>
      <c r="E14" s="27">
        <v>23</v>
      </c>
      <c r="F14" s="27">
        <v>0</v>
      </c>
      <c r="G14" s="27">
        <v>11</v>
      </c>
      <c r="H14" s="27">
        <v>15</v>
      </c>
      <c r="I14" s="27">
        <v>74</v>
      </c>
      <c r="J14" s="27">
        <v>21</v>
      </c>
      <c r="K14" s="27">
        <v>26</v>
      </c>
      <c r="L14" s="27">
        <v>16</v>
      </c>
      <c r="M14" s="27">
        <v>11</v>
      </c>
      <c r="N14" s="30">
        <v>0.44600000000000001</v>
      </c>
      <c r="O14" s="25">
        <f t="shared" si="0"/>
        <v>165.91928251121075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 t="s">
        <v>41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1997</v>
      </c>
      <c r="C15" s="27" t="s">
        <v>38</v>
      </c>
      <c r="D15" s="41" t="s">
        <v>39</v>
      </c>
      <c r="E15" s="27">
        <v>24</v>
      </c>
      <c r="F15" s="27">
        <v>0</v>
      </c>
      <c r="G15" s="27">
        <v>8</v>
      </c>
      <c r="H15" s="27">
        <v>21</v>
      </c>
      <c r="I15" s="27">
        <v>86</v>
      </c>
      <c r="J15" s="27">
        <v>14</v>
      </c>
      <c r="K15" s="27">
        <v>34</v>
      </c>
      <c r="L15" s="27">
        <v>30</v>
      </c>
      <c r="M15" s="27">
        <f>PRODUCT(F15+G15)</f>
        <v>8</v>
      </c>
      <c r="N15" s="30">
        <v>0.5</v>
      </c>
      <c r="O15" s="25">
        <f t="shared" si="0"/>
        <v>172</v>
      </c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1998</v>
      </c>
      <c r="C16" s="27" t="s">
        <v>43</v>
      </c>
      <c r="D16" s="41" t="s">
        <v>39</v>
      </c>
      <c r="E16" s="27">
        <v>19</v>
      </c>
      <c r="F16" s="27">
        <v>0</v>
      </c>
      <c r="G16" s="27">
        <v>7</v>
      </c>
      <c r="H16" s="27">
        <v>3</v>
      </c>
      <c r="I16" s="27">
        <v>51</v>
      </c>
      <c r="J16" s="27">
        <v>21</v>
      </c>
      <c r="K16" s="27">
        <v>9</v>
      </c>
      <c r="L16" s="27">
        <v>14</v>
      </c>
      <c r="M16" s="27">
        <f>PRODUCT(F16+G16)</f>
        <v>7</v>
      </c>
      <c r="N16" s="30">
        <v>0.57299999999999995</v>
      </c>
      <c r="O16" s="25">
        <f t="shared" si="0"/>
        <v>89.005235602094245</v>
      </c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4" t="s">
        <v>41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7">
        <v>1999</v>
      </c>
      <c r="C17" s="27"/>
      <c r="D17" s="41"/>
      <c r="E17" s="27"/>
      <c r="F17" s="27"/>
      <c r="G17" s="27"/>
      <c r="H17" s="27"/>
      <c r="I17" s="27"/>
      <c r="J17" s="27"/>
      <c r="K17" s="27"/>
      <c r="L17" s="27"/>
      <c r="M17" s="27"/>
      <c r="N17" s="30"/>
      <c r="O17" s="25"/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27"/>
      <c r="AA17" s="27"/>
      <c r="AB17" s="27"/>
      <c r="AC17" s="27"/>
      <c r="AD17" s="27"/>
      <c r="AE17" s="27"/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7">
        <v>2000</v>
      </c>
      <c r="C18" s="27" t="s">
        <v>43</v>
      </c>
      <c r="D18" s="41" t="s">
        <v>39</v>
      </c>
      <c r="E18" s="27">
        <v>1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f>PRODUCT(F18+G18)</f>
        <v>0</v>
      </c>
      <c r="N18" s="30">
        <v>0</v>
      </c>
      <c r="O18" s="25">
        <v>1</v>
      </c>
      <c r="P18" s="27"/>
      <c r="Q18" s="27"/>
      <c r="R18" s="27"/>
      <c r="S18" s="27"/>
      <c r="T18" s="27"/>
      <c r="U18" s="28"/>
      <c r="V18" s="28"/>
      <c r="W18" s="28"/>
      <c r="X18" s="28"/>
      <c r="Y18" s="28"/>
      <c r="Z18" s="27"/>
      <c r="AA18" s="27"/>
      <c r="AB18" s="27"/>
      <c r="AC18" s="27"/>
      <c r="AD18" s="27"/>
      <c r="AE18" s="27"/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7" t="s">
        <v>9</v>
      </c>
      <c r="C19" s="18"/>
      <c r="D19" s="16"/>
      <c r="E19" s="19">
        <f t="shared" ref="E19:M19" si="1">SUM(E5:E18)</f>
        <v>211</v>
      </c>
      <c r="F19" s="19">
        <f t="shared" si="1"/>
        <v>10</v>
      </c>
      <c r="G19" s="19">
        <f t="shared" si="1"/>
        <v>134</v>
      </c>
      <c r="H19" s="19">
        <f t="shared" si="1"/>
        <v>117</v>
      </c>
      <c r="I19" s="19">
        <f t="shared" si="1"/>
        <v>811</v>
      </c>
      <c r="J19" s="19">
        <f t="shared" si="1"/>
        <v>150</v>
      </c>
      <c r="K19" s="19">
        <f t="shared" si="1"/>
        <v>229</v>
      </c>
      <c r="L19" s="19">
        <f t="shared" si="1"/>
        <v>288</v>
      </c>
      <c r="M19" s="19">
        <f t="shared" si="1"/>
        <v>144</v>
      </c>
      <c r="N19" s="31">
        <f>PRODUCT((I19-55)/O19)</f>
        <v>0.54414471658196917</v>
      </c>
      <c r="O19" s="32">
        <f>SUM(O8:O18)</f>
        <v>1389.3362867672304</v>
      </c>
      <c r="P19" s="19">
        <f t="shared" ref="P19:AE19" si="2">SUM(P5:P18)</f>
        <v>0</v>
      </c>
      <c r="Q19" s="19">
        <f t="shared" si="2"/>
        <v>0</v>
      </c>
      <c r="R19" s="19">
        <f t="shared" si="2"/>
        <v>0</v>
      </c>
      <c r="S19" s="19">
        <f t="shared" si="2"/>
        <v>0</v>
      </c>
      <c r="T19" s="19">
        <f t="shared" si="2"/>
        <v>0</v>
      </c>
      <c r="U19" s="19">
        <f t="shared" si="2"/>
        <v>0</v>
      </c>
      <c r="V19" s="19">
        <f t="shared" si="2"/>
        <v>0</v>
      </c>
      <c r="W19" s="19">
        <f t="shared" si="2"/>
        <v>0</v>
      </c>
      <c r="X19" s="19">
        <f t="shared" si="2"/>
        <v>0</v>
      </c>
      <c r="Y19" s="19">
        <f t="shared" si="2"/>
        <v>0</v>
      </c>
      <c r="Z19" s="19">
        <f t="shared" si="2"/>
        <v>0</v>
      </c>
      <c r="AA19" s="19">
        <f t="shared" si="2"/>
        <v>0</v>
      </c>
      <c r="AB19" s="19">
        <f t="shared" si="2"/>
        <v>0</v>
      </c>
      <c r="AC19" s="19">
        <f t="shared" si="2"/>
        <v>0</v>
      </c>
      <c r="AD19" s="19">
        <f t="shared" si="2"/>
        <v>1</v>
      </c>
      <c r="AE19" s="19">
        <f t="shared" si="2"/>
        <v>0</v>
      </c>
      <c r="AF19" s="1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29" t="s">
        <v>2</v>
      </c>
      <c r="C20" s="33"/>
      <c r="D20" s="34">
        <f>SUM(F19:H19)+((I19-F19-G19)/3)+(E19/3)+(Z19*25)+(AA19*25)+(AB19*10)+(AC19*25)+(AD19*20)+(AE19*15)</f>
        <v>573.66666666666674</v>
      </c>
      <c r="E20" s="1"/>
      <c r="F20" s="1"/>
      <c r="G20" s="1"/>
      <c r="H20" s="1"/>
      <c r="I20" s="1"/>
      <c r="J20" s="1"/>
      <c r="K20" s="1"/>
      <c r="L20" s="1"/>
      <c r="M20" s="1"/>
      <c r="N20" s="3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36"/>
      <c r="AE20" s="1"/>
      <c r="AF20" s="1"/>
      <c r="AG20" s="24"/>
      <c r="AH20" s="9"/>
      <c r="AI20" s="9"/>
      <c r="AJ20" s="9"/>
      <c r="AK20" s="9"/>
      <c r="AL20" s="9"/>
    </row>
    <row r="21" spans="1:38" s="10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5"/>
      <c r="O21" s="37"/>
      <c r="P21" s="1"/>
      <c r="Q21" s="38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23" t="s">
        <v>16</v>
      </c>
      <c r="C22" s="40"/>
      <c r="D22" s="40"/>
      <c r="E22" s="19" t="s">
        <v>4</v>
      </c>
      <c r="F22" s="19" t="s">
        <v>13</v>
      </c>
      <c r="G22" s="16" t="s">
        <v>14</v>
      </c>
      <c r="H22" s="19" t="s">
        <v>15</v>
      </c>
      <c r="I22" s="19" t="s">
        <v>3</v>
      </c>
      <c r="J22" s="1"/>
      <c r="K22" s="19" t="s">
        <v>25</v>
      </c>
      <c r="L22" s="19" t="s">
        <v>26</v>
      </c>
      <c r="M22" s="19" t="s">
        <v>27</v>
      </c>
      <c r="N22" s="31" t="s">
        <v>33</v>
      </c>
      <c r="O22" s="25"/>
      <c r="P22" s="41" t="s">
        <v>53</v>
      </c>
      <c r="Q22" s="13"/>
      <c r="R22" s="13"/>
      <c r="S22" s="13"/>
      <c r="T22" s="69"/>
      <c r="U22" s="69"/>
      <c r="V22" s="69"/>
      <c r="W22" s="69"/>
      <c r="X22" s="69"/>
      <c r="Y22" s="13"/>
      <c r="Z22" s="13"/>
      <c r="AA22" s="13"/>
      <c r="AB22" s="13"/>
      <c r="AC22" s="13"/>
      <c r="AD22" s="13"/>
      <c r="AE22" s="13"/>
      <c r="AF22" s="70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1" t="s">
        <v>17</v>
      </c>
      <c r="C23" s="13"/>
      <c r="D23" s="42"/>
      <c r="E23" s="27">
        <f>PRODUCT(E19)</f>
        <v>211</v>
      </c>
      <c r="F23" s="27">
        <f>PRODUCT(F19)</f>
        <v>10</v>
      </c>
      <c r="G23" s="27">
        <f>PRODUCT(G19)</f>
        <v>134</v>
      </c>
      <c r="H23" s="27">
        <f>PRODUCT(H19)</f>
        <v>117</v>
      </c>
      <c r="I23" s="27">
        <f>PRODUCT(I19)</f>
        <v>811</v>
      </c>
      <c r="J23" s="1"/>
      <c r="K23" s="43">
        <f>PRODUCT((F23+G23)/E23)</f>
        <v>0.68246445497630337</v>
      </c>
      <c r="L23" s="43">
        <f>PRODUCT(H23/E23)</f>
        <v>0.5545023696682464</v>
      </c>
      <c r="M23" s="43">
        <f>PRODUCT(I23/E23)</f>
        <v>3.8436018957345972</v>
      </c>
      <c r="N23" s="30">
        <f>PRODUCT(N19)</f>
        <v>0.54414471658196917</v>
      </c>
      <c r="O23" s="25">
        <f>PRODUCT(O19)</f>
        <v>1389.3362867672304</v>
      </c>
      <c r="P23" s="71" t="s">
        <v>54</v>
      </c>
      <c r="Q23" s="72"/>
      <c r="R23" s="72"/>
      <c r="S23" s="73" t="s">
        <v>59</v>
      </c>
      <c r="T23" s="73"/>
      <c r="U23" s="73"/>
      <c r="V23" s="73"/>
      <c r="W23" s="73"/>
      <c r="X23" s="73"/>
      <c r="Y23" s="73"/>
      <c r="Z23" s="73"/>
      <c r="AA23" s="73"/>
      <c r="AB23" s="73"/>
      <c r="AC23" s="74"/>
      <c r="AD23" s="74" t="s">
        <v>55</v>
      </c>
      <c r="AE23" s="74"/>
      <c r="AF23" s="75" t="s">
        <v>60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44" t="s">
        <v>18</v>
      </c>
      <c r="C24" s="45"/>
      <c r="D24" s="46"/>
      <c r="E24" s="27"/>
      <c r="F24" s="27"/>
      <c r="G24" s="27"/>
      <c r="H24" s="27"/>
      <c r="I24" s="27"/>
      <c r="J24" s="1"/>
      <c r="K24" s="43"/>
      <c r="L24" s="43"/>
      <c r="M24" s="43"/>
      <c r="N24" s="30"/>
      <c r="O24" s="25"/>
      <c r="P24" s="76" t="s">
        <v>56</v>
      </c>
      <c r="Q24" s="77"/>
      <c r="R24" s="77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9"/>
      <c r="AD24" s="79"/>
      <c r="AE24" s="79"/>
      <c r="AF24" s="80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47" t="s">
        <v>19</v>
      </c>
      <c r="C25" s="48"/>
      <c r="D25" s="49"/>
      <c r="E25" s="28"/>
      <c r="F25" s="28"/>
      <c r="G25" s="28"/>
      <c r="H25" s="28"/>
      <c r="I25" s="28"/>
      <c r="J25" s="1"/>
      <c r="K25" s="50"/>
      <c r="L25" s="50"/>
      <c r="M25" s="50"/>
      <c r="N25" s="51"/>
      <c r="O25" s="25"/>
      <c r="P25" s="76" t="s">
        <v>57</v>
      </c>
      <c r="Q25" s="77"/>
      <c r="R25" s="77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9"/>
      <c r="AD25" s="79"/>
      <c r="AE25" s="79"/>
      <c r="AF25" s="80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52" t="s">
        <v>20</v>
      </c>
      <c r="C26" s="53"/>
      <c r="D26" s="54"/>
      <c r="E26" s="19">
        <f>SUM(E23:E25)</f>
        <v>211</v>
      </c>
      <c r="F26" s="19">
        <f>SUM(F23:F25)</f>
        <v>10</v>
      </c>
      <c r="G26" s="19">
        <f>SUM(G23:G25)</f>
        <v>134</v>
      </c>
      <c r="H26" s="19">
        <f>SUM(H23:H25)</f>
        <v>117</v>
      </c>
      <c r="I26" s="19">
        <f>SUM(I23:I25)</f>
        <v>811</v>
      </c>
      <c r="J26" s="1"/>
      <c r="K26" s="55">
        <f>PRODUCT((F26+G26)/E26)</f>
        <v>0.68246445497630337</v>
      </c>
      <c r="L26" s="55">
        <f>PRODUCT(H26/E26)</f>
        <v>0.5545023696682464</v>
      </c>
      <c r="M26" s="55">
        <f>PRODUCT(I26/E26)</f>
        <v>3.8436018957345972</v>
      </c>
      <c r="N26" s="31">
        <v>0.54400000000000004</v>
      </c>
      <c r="O26" s="25">
        <f>SUM(O23:O25)</f>
        <v>1389.3362867672304</v>
      </c>
      <c r="P26" s="81" t="s">
        <v>58</v>
      </c>
      <c r="Q26" s="82"/>
      <c r="R26" s="82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4"/>
      <c r="AD26" s="84"/>
      <c r="AE26" s="84"/>
      <c r="AF26" s="85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36"/>
      <c r="C27" s="36"/>
      <c r="D27" s="36"/>
      <c r="E27" s="36"/>
      <c r="F27" s="36"/>
      <c r="G27" s="36"/>
      <c r="H27" s="36"/>
      <c r="I27" s="36"/>
      <c r="J27" s="1"/>
      <c r="K27" s="36"/>
      <c r="L27" s="36"/>
      <c r="M27" s="36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 t="s">
        <v>34</v>
      </c>
      <c r="C28" s="1"/>
      <c r="D28" s="1" t="s">
        <v>49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50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51</v>
      </c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8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7"/>
      <c r="N32" s="5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8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7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5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58"/>
      <c r="AI40" s="58"/>
      <c r="AJ40" s="58"/>
      <c r="AK40" s="58"/>
      <c r="AL40" s="5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56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58"/>
      <c r="AI41" s="58"/>
      <c r="AJ41" s="58"/>
      <c r="AK41" s="58"/>
      <c r="AL41" s="58"/>
    </row>
    <row r="42" spans="1:38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6"/>
      <c r="W42" s="56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6"/>
      <c r="W43" s="56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9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7"/>
      <c r="N45" s="35"/>
      <c r="O45" s="25"/>
      <c r="P45" s="1"/>
      <c r="Q45" s="38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6"/>
      <c r="W46" s="56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0" customWidth="1"/>
    <col min="2" max="2" width="29.7109375" style="101" customWidth="1"/>
    <col min="3" max="3" width="21.5703125" style="102" customWidth="1"/>
    <col min="4" max="4" width="10.5703125" style="103" customWidth="1"/>
    <col min="5" max="5" width="8" style="103" customWidth="1"/>
    <col min="6" max="6" width="0.7109375" style="37" customWidth="1"/>
    <col min="7" max="11" width="5.28515625" style="102" customWidth="1"/>
    <col min="12" max="12" width="6.42578125" style="102" customWidth="1"/>
    <col min="13" max="16" width="5.28515625" style="102" customWidth="1"/>
    <col min="17" max="21" width="6.7109375" style="102" customWidth="1"/>
    <col min="22" max="22" width="10.85546875" style="102" customWidth="1"/>
    <col min="23" max="23" width="19.7109375" style="103" customWidth="1"/>
    <col min="24" max="24" width="9.7109375" style="102" customWidth="1"/>
    <col min="25" max="30" width="9.140625" style="104"/>
  </cols>
  <sheetData>
    <row r="1" spans="1:30" ht="18.75" x14ac:dyDescent="0.3">
      <c r="A1" s="9"/>
      <c r="B1" s="86" t="s">
        <v>61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67"/>
      <c r="Y1" s="89"/>
      <c r="Z1" s="89"/>
      <c r="AA1" s="89"/>
      <c r="AB1" s="89"/>
      <c r="AC1" s="89"/>
      <c r="AD1" s="89"/>
    </row>
    <row r="2" spans="1:30" x14ac:dyDescent="0.25">
      <c r="A2" s="9"/>
      <c r="B2" s="105" t="s">
        <v>48</v>
      </c>
      <c r="C2" s="106" t="s">
        <v>47</v>
      </c>
      <c r="D2" s="90"/>
      <c r="E2" s="9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1"/>
      <c r="X2" s="70"/>
      <c r="Y2" s="89"/>
      <c r="Z2" s="89"/>
      <c r="AA2" s="89"/>
      <c r="AB2" s="89"/>
      <c r="AC2" s="89"/>
      <c r="AD2" s="89"/>
    </row>
    <row r="3" spans="1:30" x14ac:dyDescent="0.25">
      <c r="A3" s="9"/>
      <c r="B3" s="92" t="s">
        <v>62</v>
      </c>
      <c r="C3" s="23" t="s">
        <v>63</v>
      </c>
      <c r="D3" s="93" t="s">
        <v>64</v>
      </c>
      <c r="E3" s="94" t="s">
        <v>1</v>
      </c>
      <c r="F3" s="25"/>
      <c r="G3" s="95" t="s">
        <v>65</v>
      </c>
      <c r="H3" s="96" t="s">
        <v>66</v>
      </c>
      <c r="I3" s="96" t="s">
        <v>31</v>
      </c>
      <c r="J3" s="18" t="s">
        <v>67</v>
      </c>
      <c r="K3" s="97" t="s">
        <v>68</v>
      </c>
      <c r="L3" s="97" t="s">
        <v>69</v>
      </c>
      <c r="M3" s="95" t="s">
        <v>70</v>
      </c>
      <c r="N3" s="95" t="s">
        <v>30</v>
      </c>
      <c r="O3" s="96" t="s">
        <v>71</v>
      </c>
      <c r="P3" s="95" t="s">
        <v>66</v>
      </c>
      <c r="Q3" s="95" t="s">
        <v>3</v>
      </c>
      <c r="R3" s="95">
        <v>1</v>
      </c>
      <c r="S3" s="95">
        <v>2</v>
      </c>
      <c r="T3" s="95">
        <v>3</v>
      </c>
      <c r="U3" s="95" t="s">
        <v>72</v>
      </c>
      <c r="V3" s="18" t="s">
        <v>21</v>
      </c>
      <c r="W3" s="17" t="s">
        <v>73</v>
      </c>
      <c r="X3" s="17" t="s">
        <v>74</v>
      </c>
      <c r="Y3" s="89"/>
      <c r="Z3" s="89"/>
      <c r="AA3" s="89"/>
      <c r="AB3" s="89"/>
      <c r="AC3" s="89"/>
      <c r="AD3" s="89"/>
    </row>
    <row r="4" spans="1:30" x14ac:dyDescent="0.25">
      <c r="A4" s="9"/>
      <c r="B4" s="109" t="s">
        <v>75</v>
      </c>
      <c r="C4" s="110" t="s">
        <v>76</v>
      </c>
      <c r="D4" s="107" t="s">
        <v>77</v>
      </c>
      <c r="E4" s="111" t="s">
        <v>36</v>
      </c>
      <c r="F4" s="112"/>
      <c r="G4" s="108"/>
      <c r="H4" s="113"/>
      <c r="I4" s="108">
        <v>1</v>
      </c>
      <c r="J4" s="114"/>
      <c r="K4" s="114"/>
      <c r="L4" s="114"/>
      <c r="M4" s="114">
        <v>1</v>
      </c>
      <c r="N4" s="108"/>
      <c r="O4" s="113"/>
      <c r="P4" s="108"/>
      <c r="Q4" s="115"/>
      <c r="R4" s="115"/>
      <c r="S4" s="115"/>
      <c r="T4" s="115"/>
      <c r="U4" s="115"/>
      <c r="V4" s="116"/>
      <c r="W4" s="117" t="s">
        <v>78</v>
      </c>
      <c r="X4" s="108">
        <v>260</v>
      </c>
      <c r="Y4" s="89"/>
      <c r="Z4" s="89"/>
      <c r="AA4" s="89"/>
      <c r="AB4" s="89"/>
      <c r="AC4" s="89"/>
      <c r="AD4" s="89"/>
    </row>
    <row r="5" spans="1:30" x14ac:dyDescent="0.25">
      <c r="A5" s="24"/>
      <c r="B5" s="118" t="s">
        <v>79</v>
      </c>
      <c r="C5" s="119" t="s">
        <v>80</v>
      </c>
      <c r="D5" s="120" t="s">
        <v>77</v>
      </c>
      <c r="E5" s="121" t="s">
        <v>36</v>
      </c>
      <c r="F5" s="112"/>
      <c r="G5" s="122"/>
      <c r="H5" s="123"/>
      <c r="I5" s="122">
        <v>1</v>
      </c>
      <c r="J5" s="124"/>
      <c r="K5" s="124"/>
      <c r="L5" s="124" t="s">
        <v>81</v>
      </c>
      <c r="M5" s="124">
        <v>1</v>
      </c>
      <c r="N5" s="122"/>
      <c r="O5" s="123"/>
      <c r="P5" s="122">
        <v>1</v>
      </c>
      <c r="Q5" s="125"/>
      <c r="R5" s="125"/>
      <c r="S5" s="125"/>
      <c r="T5" s="125"/>
      <c r="U5" s="125"/>
      <c r="V5" s="126"/>
      <c r="W5" s="127" t="s">
        <v>82</v>
      </c>
      <c r="X5" s="128" t="s">
        <v>83</v>
      </c>
      <c r="Y5" s="89"/>
      <c r="Z5" s="89"/>
      <c r="AA5" s="89"/>
      <c r="AB5" s="89"/>
      <c r="AC5" s="89"/>
      <c r="AD5" s="89"/>
    </row>
    <row r="6" spans="1:30" x14ac:dyDescent="0.25">
      <c r="A6" s="24"/>
      <c r="B6" s="23" t="s">
        <v>9</v>
      </c>
      <c r="C6" s="18"/>
      <c r="D6" s="17"/>
      <c r="E6" s="136"/>
      <c r="F6" s="137"/>
      <c r="G6" s="19"/>
      <c r="H6" s="19"/>
      <c r="I6" s="19">
        <v>2</v>
      </c>
      <c r="J6" s="18"/>
      <c r="K6" s="18"/>
      <c r="L6" s="18"/>
      <c r="M6" s="19">
        <v>2</v>
      </c>
      <c r="N6" s="19"/>
      <c r="O6" s="19"/>
      <c r="P6" s="19">
        <v>1</v>
      </c>
      <c r="Q6" s="138"/>
      <c r="R6" s="138"/>
      <c r="S6" s="138"/>
      <c r="T6" s="138"/>
      <c r="U6" s="138"/>
      <c r="V6" s="31"/>
      <c r="W6" s="139"/>
      <c r="X6" s="138"/>
      <c r="Y6" s="89"/>
      <c r="Z6" s="89"/>
      <c r="AA6" s="89"/>
      <c r="AB6" s="89"/>
      <c r="AC6" s="89"/>
      <c r="AD6" s="89"/>
    </row>
    <row r="7" spans="1:30" x14ac:dyDescent="0.25">
      <c r="A7" s="24"/>
      <c r="B7" s="129"/>
      <c r="C7" s="130"/>
      <c r="D7" s="131"/>
      <c r="E7" s="132"/>
      <c r="F7" s="133"/>
      <c r="G7" s="130"/>
      <c r="H7" s="130"/>
      <c r="I7" s="130"/>
      <c r="J7" s="134"/>
      <c r="K7" s="134"/>
      <c r="L7" s="134"/>
      <c r="M7" s="130"/>
      <c r="N7" s="130"/>
      <c r="O7" s="130"/>
      <c r="P7" s="130"/>
      <c r="Q7" s="140"/>
      <c r="R7" s="140"/>
      <c r="S7" s="140"/>
      <c r="T7" s="140"/>
      <c r="U7" s="140"/>
      <c r="V7" s="130"/>
      <c r="W7" s="131"/>
      <c r="X7" s="135"/>
      <c r="Y7" s="89"/>
      <c r="Z7" s="89"/>
      <c r="AA7" s="89"/>
      <c r="AB7" s="89"/>
      <c r="AC7" s="89"/>
      <c r="AD7" s="89"/>
    </row>
    <row r="8" spans="1:30" x14ac:dyDescent="0.25">
      <c r="A8" s="24"/>
      <c r="B8" s="98"/>
      <c r="C8" s="1"/>
      <c r="D8" s="98"/>
      <c r="E8" s="99"/>
      <c r="G8" s="1"/>
      <c r="H8" s="38"/>
      <c r="I8" s="1"/>
      <c r="J8" s="25"/>
      <c r="K8" s="25"/>
      <c r="L8" s="25"/>
      <c r="M8" s="1"/>
      <c r="N8" s="1"/>
      <c r="O8" s="1"/>
      <c r="P8" s="1"/>
      <c r="Q8" s="141"/>
      <c r="R8" s="141"/>
      <c r="S8" s="141"/>
      <c r="T8" s="141"/>
      <c r="U8" s="141"/>
      <c r="V8" s="1"/>
      <c r="W8" s="98"/>
      <c r="X8" s="1"/>
      <c r="Y8" s="89"/>
      <c r="Z8" s="89"/>
      <c r="AA8" s="89"/>
      <c r="AB8" s="89"/>
      <c r="AC8" s="89"/>
      <c r="AD8" s="89"/>
    </row>
    <row r="9" spans="1:30" x14ac:dyDescent="0.25">
      <c r="A9" s="24"/>
      <c r="B9" s="98"/>
      <c r="C9" s="1"/>
      <c r="D9" s="98"/>
      <c r="E9" s="99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8"/>
      <c r="X9" s="1"/>
      <c r="Y9" s="89"/>
      <c r="Z9" s="89"/>
      <c r="AA9" s="89"/>
      <c r="AB9" s="89"/>
      <c r="AC9" s="89"/>
      <c r="AD9" s="89"/>
    </row>
    <row r="10" spans="1:30" x14ac:dyDescent="0.25">
      <c r="A10" s="24"/>
      <c r="B10" s="98"/>
      <c r="C10" s="1"/>
      <c r="D10" s="98"/>
      <c r="E10" s="99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8"/>
      <c r="X10" s="1"/>
      <c r="Y10" s="89"/>
      <c r="Z10" s="89"/>
      <c r="AA10" s="89"/>
      <c r="AB10" s="89"/>
      <c r="AC10" s="89"/>
      <c r="AD10" s="89"/>
    </row>
    <row r="11" spans="1:30" x14ac:dyDescent="0.25">
      <c r="A11" s="24"/>
      <c r="B11" s="98"/>
      <c r="C11" s="1"/>
      <c r="D11" s="98"/>
      <c r="E11" s="99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8"/>
      <c r="X11" s="1"/>
      <c r="Y11" s="89"/>
      <c r="Z11" s="89"/>
      <c r="AA11" s="89"/>
      <c r="AB11" s="89"/>
      <c r="AC11" s="89"/>
      <c r="AD11" s="89"/>
    </row>
    <row r="12" spans="1:30" x14ac:dyDescent="0.25">
      <c r="A12" s="24"/>
      <c r="B12" s="98"/>
      <c r="C12" s="1"/>
      <c r="D12" s="98"/>
      <c r="E12" s="9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8"/>
      <c r="X12" s="1"/>
      <c r="Y12" s="89"/>
      <c r="Z12" s="89"/>
      <c r="AA12" s="89"/>
      <c r="AB12" s="89"/>
      <c r="AC12" s="89"/>
      <c r="AD12" s="89"/>
    </row>
    <row r="13" spans="1:30" x14ac:dyDescent="0.25">
      <c r="A13" s="24"/>
      <c r="B13" s="98"/>
      <c r="C13" s="1"/>
      <c r="D13" s="98"/>
      <c r="E13" s="9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8"/>
      <c r="X13" s="1"/>
      <c r="Y13" s="89"/>
      <c r="Z13" s="89"/>
      <c r="AA13" s="89"/>
      <c r="AB13" s="89"/>
      <c r="AC13" s="89"/>
      <c r="AD13" s="89"/>
    </row>
    <row r="14" spans="1:30" x14ac:dyDescent="0.25">
      <c r="A14" s="24"/>
      <c r="B14" s="98"/>
      <c r="C14" s="1"/>
      <c r="D14" s="98"/>
      <c r="E14" s="9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8"/>
      <c r="X14" s="1"/>
      <c r="Y14" s="89"/>
      <c r="Z14" s="89"/>
      <c r="AA14" s="89"/>
      <c r="AB14" s="89"/>
      <c r="AC14" s="89"/>
      <c r="AD14" s="89"/>
    </row>
    <row r="15" spans="1:30" x14ac:dyDescent="0.25">
      <c r="A15" s="24"/>
      <c r="B15" s="98"/>
      <c r="C15" s="1"/>
      <c r="D15" s="98"/>
      <c r="E15" s="9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8"/>
      <c r="X15" s="1"/>
      <c r="Y15" s="89"/>
      <c r="Z15" s="89"/>
      <c r="AA15" s="89"/>
      <c r="AB15" s="89"/>
      <c r="AC15" s="89"/>
      <c r="AD15" s="89"/>
    </row>
    <row r="16" spans="1:30" x14ac:dyDescent="0.25">
      <c r="A16" s="24"/>
      <c r="B16" s="98"/>
      <c r="C16" s="1"/>
      <c r="D16" s="98"/>
      <c r="E16" s="9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8"/>
      <c r="X16" s="1"/>
      <c r="Y16" s="89"/>
      <c r="Z16" s="89"/>
      <c r="AA16" s="89"/>
      <c r="AB16" s="89"/>
      <c r="AC16" s="89"/>
      <c r="AD16" s="89"/>
    </row>
    <row r="17" spans="1:30" x14ac:dyDescent="0.25">
      <c r="A17" s="24"/>
      <c r="B17" s="98"/>
      <c r="C17" s="1"/>
      <c r="D17" s="98"/>
      <c r="E17" s="9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8"/>
      <c r="X17" s="1"/>
      <c r="Y17" s="89"/>
      <c r="Z17" s="89"/>
      <c r="AA17" s="89"/>
      <c r="AB17" s="89"/>
      <c r="AC17" s="89"/>
      <c r="AD17" s="89"/>
    </row>
    <row r="18" spans="1:30" x14ac:dyDescent="0.25">
      <c r="A18" s="24"/>
      <c r="B18" s="98"/>
      <c r="C18" s="1"/>
      <c r="D18" s="98"/>
      <c r="E18" s="9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8"/>
      <c r="X18" s="1"/>
      <c r="Y18" s="89"/>
      <c r="Z18" s="89"/>
      <c r="AA18" s="89"/>
      <c r="AB18" s="89"/>
      <c r="AC18" s="89"/>
      <c r="AD18" s="89"/>
    </row>
    <row r="19" spans="1:30" x14ac:dyDescent="0.25">
      <c r="A19" s="24"/>
      <c r="B19" s="98"/>
      <c r="C19" s="1"/>
      <c r="D19" s="98"/>
      <c r="E19" s="9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8"/>
      <c r="X19" s="1"/>
      <c r="Y19" s="89"/>
      <c r="Z19" s="89"/>
      <c r="AA19" s="89"/>
      <c r="AB19" s="89"/>
      <c r="AC19" s="89"/>
      <c r="AD19" s="89"/>
    </row>
    <row r="20" spans="1:30" x14ac:dyDescent="0.25">
      <c r="A20" s="24"/>
      <c r="B20" s="98"/>
      <c r="C20" s="1"/>
      <c r="D20" s="98"/>
      <c r="E20" s="9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8"/>
      <c r="X20" s="1"/>
      <c r="Y20" s="89"/>
      <c r="Z20" s="89"/>
      <c r="AA20" s="89"/>
      <c r="AB20" s="89"/>
      <c r="AC20" s="89"/>
      <c r="AD20" s="89"/>
    </row>
    <row r="21" spans="1:30" x14ac:dyDescent="0.25">
      <c r="A21" s="24"/>
      <c r="B21" s="98"/>
      <c r="C21" s="1"/>
      <c r="D21" s="98"/>
      <c r="E21" s="9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8"/>
      <c r="X21" s="1"/>
      <c r="Y21" s="89"/>
      <c r="Z21" s="89"/>
      <c r="AA21" s="89"/>
      <c r="AB21" s="89"/>
      <c r="AC21" s="89"/>
      <c r="AD21" s="89"/>
    </row>
    <row r="22" spans="1:30" x14ac:dyDescent="0.25">
      <c r="A22" s="24"/>
      <c r="B22" s="98"/>
      <c r="C22" s="1"/>
      <c r="D22" s="98"/>
      <c r="E22" s="9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8"/>
      <c r="X22" s="1"/>
      <c r="Y22" s="89"/>
      <c r="Z22" s="89"/>
      <c r="AA22" s="89"/>
      <c r="AB22" s="89"/>
      <c r="AC22" s="89"/>
      <c r="AD22" s="89"/>
    </row>
    <row r="23" spans="1:30" x14ac:dyDescent="0.25">
      <c r="A23" s="24"/>
      <c r="B23" s="98"/>
      <c r="C23" s="1"/>
      <c r="D23" s="98"/>
      <c r="E23" s="9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8"/>
      <c r="X23" s="1"/>
      <c r="Y23" s="89"/>
      <c r="Z23" s="89"/>
      <c r="AA23" s="89"/>
      <c r="AB23" s="89"/>
      <c r="AC23" s="89"/>
      <c r="AD23" s="89"/>
    </row>
    <row r="24" spans="1:30" x14ac:dyDescent="0.25">
      <c r="A24" s="24"/>
      <c r="B24" s="98"/>
      <c r="C24" s="1"/>
      <c r="D24" s="98"/>
      <c r="E24" s="9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8"/>
      <c r="X24" s="1"/>
      <c r="Y24" s="89"/>
      <c r="Z24" s="89"/>
      <c r="AA24" s="89"/>
      <c r="AB24" s="89"/>
      <c r="AC24" s="89"/>
      <c r="AD24" s="89"/>
    </row>
    <row r="25" spans="1:30" x14ac:dyDescent="0.25">
      <c r="A25" s="24"/>
      <c r="B25" s="98"/>
      <c r="C25" s="1"/>
      <c r="D25" s="98"/>
      <c r="E25" s="9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8"/>
      <c r="X25" s="1"/>
      <c r="Y25" s="89"/>
      <c r="Z25" s="89"/>
      <c r="AA25" s="89"/>
      <c r="AB25" s="89"/>
      <c r="AC25" s="89"/>
      <c r="AD25" s="89"/>
    </row>
    <row r="26" spans="1:30" x14ac:dyDescent="0.25">
      <c r="A26" s="24"/>
      <c r="B26" s="98"/>
      <c r="C26" s="1"/>
      <c r="D26" s="98"/>
      <c r="E26" s="9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8"/>
      <c r="X26" s="1"/>
      <c r="Y26" s="89"/>
      <c r="Z26" s="89"/>
      <c r="AA26" s="89"/>
      <c r="AB26" s="89"/>
      <c r="AC26" s="89"/>
      <c r="AD26" s="89"/>
    </row>
    <row r="27" spans="1:30" x14ac:dyDescent="0.25">
      <c r="A27" s="24"/>
      <c r="B27" s="98"/>
      <c r="C27" s="1"/>
      <c r="D27" s="98"/>
      <c r="E27" s="9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8"/>
      <c r="X27" s="1"/>
      <c r="Y27" s="89"/>
      <c r="Z27" s="89"/>
      <c r="AA27" s="89"/>
      <c r="AB27" s="89"/>
      <c r="AC27" s="89"/>
      <c r="AD27" s="89"/>
    </row>
    <row r="28" spans="1:30" x14ac:dyDescent="0.25">
      <c r="A28" s="24"/>
      <c r="B28" s="98"/>
      <c r="C28" s="1"/>
      <c r="D28" s="98"/>
      <c r="E28" s="9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8"/>
      <c r="X28" s="1"/>
      <c r="Y28" s="89"/>
      <c r="Z28" s="89"/>
      <c r="AA28" s="89"/>
      <c r="AB28" s="89"/>
      <c r="AC28" s="89"/>
      <c r="AD28" s="89"/>
    </row>
    <row r="29" spans="1:30" x14ac:dyDescent="0.25">
      <c r="A29" s="24"/>
      <c r="B29" s="98"/>
      <c r="C29" s="1"/>
      <c r="D29" s="98"/>
      <c r="E29" s="9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8"/>
      <c r="X29" s="1"/>
      <c r="Y29" s="89"/>
      <c r="Z29" s="89"/>
      <c r="AA29" s="89"/>
      <c r="AB29" s="89"/>
      <c r="AC29" s="89"/>
      <c r="AD29" s="89"/>
    </row>
    <row r="30" spans="1:30" x14ac:dyDescent="0.25">
      <c r="A30" s="24"/>
      <c r="B30" s="98"/>
      <c r="C30" s="1"/>
      <c r="D30" s="98"/>
      <c r="E30" s="9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8"/>
      <c r="X30" s="1"/>
      <c r="Y30" s="89"/>
      <c r="Z30" s="89"/>
      <c r="AA30" s="89"/>
      <c r="AB30" s="89"/>
      <c r="AC30" s="89"/>
      <c r="AD30" s="89"/>
    </row>
    <row r="31" spans="1:30" x14ac:dyDescent="0.25">
      <c r="A31" s="24"/>
      <c r="B31" s="98"/>
      <c r="C31" s="1"/>
      <c r="D31" s="98"/>
      <c r="E31" s="9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8"/>
      <c r="X31" s="1"/>
      <c r="Y31" s="89"/>
      <c r="Z31" s="89"/>
      <c r="AA31" s="89"/>
      <c r="AB31" s="89"/>
      <c r="AC31" s="89"/>
      <c r="AD31" s="89"/>
    </row>
    <row r="32" spans="1:30" x14ac:dyDescent="0.25">
      <c r="A32" s="24"/>
      <c r="B32" s="98"/>
      <c r="C32" s="1"/>
      <c r="D32" s="98"/>
      <c r="E32" s="9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8"/>
      <c r="X32" s="1"/>
      <c r="Y32" s="89"/>
      <c r="Z32" s="89"/>
      <c r="AA32" s="89"/>
      <c r="AB32" s="89"/>
      <c r="AC32" s="89"/>
      <c r="AD32" s="89"/>
    </row>
    <row r="33" spans="1:30" x14ac:dyDescent="0.25">
      <c r="A33" s="24"/>
      <c r="B33" s="98"/>
      <c r="C33" s="1"/>
      <c r="D33" s="98"/>
      <c r="E33" s="9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8"/>
      <c r="X33" s="1"/>
      <c r="Y33" s="89"/>
      <c r="Z33" s="89"/>
      <c r="AA33" s="89"/>
      <c r="AB33" s="89"/>
      <c r="AC33" s="89"/>
      <c r="AD33" s="89"/>
    </row>
    <row r="34" spans="1:30" x14ac:dyDescent="0.25">
      <c r="A34" s="24"/>
      <c r="B34" s="98"/>
      <c r="C34" s="1"/>
      <c r="D34" s="98"/>
      <c r="E34" s="9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8"/>
      <c r="X34" s="1"/>
      <c r="Y34" s="89"/>
      <c r="Z34" s="89"/>
      <c r="AA34" s="89"/>
      <c r="AB34" s="89"/>
      <c r="AC34" s="89"/>
      <c r="AD34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2019-02-02T10:27:11Z</dcterms:modified>
</cp:coreProperties>
</file>