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2" i="1" l="1"/>
  <c r="O11" i="1"/>
  <c r="M11" i="1"/>
  <c r="O10" i="1"/>
  <c r="O9" i="1"/>
  <c r="O5" i="1"/>
  <c r="M5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K12" i="1"/>
  <c r="J12" i="1"/>
  <c r="I12" i="1"/>
  <c r="I16" i="1"/>
  <c r="H12" i="1"/>
  <c r="H16" i="1"/>
  <c r="G12" i="1"/>
  <c r="G16" i="1"/>
  <c r="G19" i="1" s="1"/>
  <c r="K19" i="1" s="1"/>
  <c r="F12" i="1"/>
  <c r="F16" i="1"/>
  <c r="E16" i="1"/>
  <c r="D13" i="1"/>
  <c r="O12" i="1"/>
  <c r="N12" i="1"/>
  <c r="N16" i="1" s="1"/>
  <c r="M12" i="1"/>
  <c r="I19" i="1"/>
  <c r="M16" i="1"/>
  <c r="O16" i="1"/>
  <c r="O19" i="1" s="1"/>
  <c r="N19" i="1" s="1"/>
  <c r="E19" i="1"/>
  <c r="L19" i="1" s="1"/>
  <c r="F19" i="1"/>
  <c r="K16" i="1"/>
  <c r="H19" i="1"/>
  <c r="L16" i="1"/>
  <c r="M19" i="1" l="1"/>
</calcChain>
</file>

<file path=xl/sharedStrings.xml><?xml version="1.0" encoding="utf-8"?>
<sst xmlns="http://schemas.openxmlformats.org/spreadsheetml/2006/main" count="95" uniqueCount="64">
  <si>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</si>
  <si>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</si>
  <si>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</si>
  <si>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</si>
  <si>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</si>
  <si>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</si>
  <si>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</si>
  <si>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</si>
  <si>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</si>
  <si>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</si>
  <si>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</si>
  <si>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</si>
  <si>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</si>
  <si>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</si>
  <si>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</si>
  <si>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</si>
  <si>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</si>
  <si>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</si>
  <si>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</si>
  <si>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</si>
  <si>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</si>
  <si>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</si>
  <si>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</si>
  <si>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</si>
  <si>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</si>
  <si>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</si>
  <si>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</si>
  <si>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</si>
  <si>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</si>
  <si>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</si>
  <si>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</si>
  <si>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</si>
  <si>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</si>
  <si>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</si>
  <si>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</si>
  <si>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Roihu = Roihu, Helsinki  (1957)</t>
  </si>
  <si>
    <t>KK-V = Kokemäen Kova-Väki  (1921)</t>
  </si>
  <si>
    <t>Päivi Soini</t>
  </si>
  <si>
    <t>12.</t>
  </si>
  <si>
    <t>KK-V</t>
  </si>
  <si>
    <t>ykköspesis</t>
  </si>
  <si>
    <t>superpesiskarsinta</t>
  </si>
  <si>
    <t>8.</t>
  </si>
  <si>
    <t>Roihu</t>
  </si>
  <si>
    <t>play off</t>
  </si>
  <si>
    <t>10.</t>
  </si>
  <si>
    <t>13.4.1970</t>
  </si>
  <si>
    <t>Turku-Pesis</t>
  </si>
  <si>
    <t>Turku-Pesis = Turku-Pesis (ent. Lännen Pallo)  (1949)</t>
  </si>
  <si>
    <t>Fera</t>
  </si>
  <si>
    <t>Fera = Fera, Rauma (1958)</t>
  </si>
  <si>
    <t>ykkössarja</t>
  </si>
  <si>
    <t>ENSIMMÄISET</t>
  </si>
  <si>
    <t>Ottelu</t>
  </si>
  <si>
    <t>1.  ottelu</t>
  </si>
  <si>
    <t>Lyöty juoksu</t>
  </si>
  <si>
    <t>3.  ottelu</t>
  </si>
  <si>
    <t>Tuotu juoksu</t>
  </si>
  <si>
    <t>Kunnari</t>
  </si>
  <si>
    <t>uusinta sarjapaikasta</t>
  </si>
  <si>
    <t>05.05. 1991  KK-V - Lippo  4-5</t>
  </si>
  <si>
    <t xml:space="preserve">  21 v   0 kk 22 pv</t>
  </si>
  <si>
    <t>16.05. 1991  KK-V - Tahko  18-20</t>
  </si>
  <si>
    <t xml:space="preserve">  21 v   1 kk   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</si>
</sst>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165" fontId="2" fillId="3" borderId="3" xfId="0" quotePrefix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3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2">
        <v>1990</v>
      </c>
      <c r="C4" s="62"/>
      <c r="D4" s="63" t="s">
        <v>39</v>
      </c>
      <c r="E4" s="62"/>
      <c r="F4" s="65" t="s">
        <v>51</v>
      </c>
      <c r="G4" s="69"/>
      <c r="H4" s="68"/>
      <c r="I4" s="62"/>
      <c r="J4" s="62"/>
      <c r="K4" s="62"/>
      <c r="L4" s="62"/>
      <c r="M4" s="62"/>
      <c r="N4" s="7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1991</v>
      </c>
      <c r="C5" s="27" t="s">
        <v>38</v>
      </c>
      <c r="D5" s="29" t="s">
        <v>39</v>
      </c>
      <c r="E5" s="59">
        <v>22</v>
      </c>
      <c r="F5" s="27">
        <v>1</v>
      </c>
      <c r="G5" s="27">
        <v>1</v>
      </c>
      <c r="H5" s="27">
        <v>29</v>
      </c>
      <c r="I5" s="27">
        <v>93</v>
      </c>
      <c r="J5" s="27">
        <v>43</v>
      </c>
      <c r="K5" s="27">
        <v>32</v>
      </c>
      <c r="L5" s="27">
        <v>16</v>
      </c>
      <c r="M5" s="27">
        <f>SUM(F5+G5)</f>
        <v>2</v>
      </c>
      <c r="N5" s="60">
        <v>0.62</v>
      </c>
      <c r="O5" s="37">
        <f>PRODUCT(I5/N5)</f>
        <v>150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1" t="s">
        <v>59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2">
        <v>1992</v>
      </c>
      <c r="C6" s="62"/>
      <c r="D6" s="63" t="s">
        <v>47</v>
      </c>
      <c r="E6" s="64"/>
      <c r="F6" s="65" t="s">
        <v>40</v>
      </c>
      <c r="G6" s="69"/>
      <c r="H6" s="68"/>
      <c r="I6" s="62"/>
      <c r="J6" s="62"/>
      <c r="K6" s="62"/>
      <c r="L6" s="62"/>
      <c r="M6" s="62"/>
      <c r="N6" s="62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1" t="s">
        <v>41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1993</v>
      </c>
      <c r="C7" s="27"/>
      <c r="D7" s="29"/>
      <c r="E7" s="27"/>
      <c r="F7" s="27"/>
      <c r="G7" s="27"/>
      <c r="H7" s="27"/>
      <c r="I7" s="27"/>
      <c r="J7" s="27"/>
      <c r="K7" s="27"/>
      <c r="L7" s="27"/>
      <c r="M7" s="27"/>
      <c r="N7" s="30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2">
        <v>1994</v>
      </c>
      <c r="C8" s="62"/>
      <c r="D8" s="63" t="s">
        <v>49</v>
      </c>
      <c r="E8" s="62"/>
      <c r="F8" s="65" t="s">
        <v>40</v>
      </c>
      <c r="G8" s="69"/>
      <c r="H8" s="68"/>
      <c r="I8" s="62"/>
      <c r="J8" s="62"/>
      <c r="K8" s="62"/>
      <c r="L8" s="62"/>
      <c r="M8" s="62"/>
      <c r="N8" s="71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1995</v>
      </c>
      <c r="C9" s="27" t="s">
        <v>42</v>
      </c>
      <c r="D9" s="29" t="s">
        <v>43</v>
      </c>
      <c r="E9" s="59">
        <v>21</v>
      </c>
      <c r="F9" s="27">
        <v>0</v>
      </c>
      <c r="G9" s="67">
        <v>2</v>
      </c>
      <c r="H9" s="27">
        <v>12</v>
      </c>
      <c r="I9" s="27">
        <v>63</v>
      </c>
      <c r="J9" s="27">
        <v>25</v>
      </c>
      <c r="K9" s="27">
        <v>19</v>
      </c>
      <c r="L9" s="27">
        <v>17</v>
      </c>
      <c r="M9" s="27">
        <v>2</v>
      </c>
      <c r="N9" s="66">
        <v>0.56799999999999995</v>
      </c>
      <c r="O9" s="37">
        <f>PRODUCT(I9/N9)</f>
        <v>110.91549295774649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 t="s">
        <v>44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1996</v>
      </c>
      <c r="C10" s="27" t="s">
        <v>42</v>
      </c>
      <c r="D10" s="29" t="s">
        <v>43</v>
      </c>
      <c r="E10" s="59">
        <v>23</v>
      </c>
      <c r="F10" s="27">
        <v>0</v>
      </c>
      <c r="G10" s="27">
        <v>2</v>
      </c>
      <c r="H10" s="27">
        <v>11</v>
      </c>
      <c r="I10" s="27">
        <v>54</v>
      </c>
      <c r="J10" s="27">
        <v>36</v>
      </c>
      <c r="K10" s="27">
        <v>9</v>
      </c>
      <c r="L10" s="27">
        <v>7</v>
      </c>
      <c r="M10" s="27">
        <v>2</v>
      </c>
      <c r="N10" s="66">
        <v>0.59299999999999997</v>
      </c>
      <c r="O10" s="37">
        <f>PRODUCT(I10/N10)</f>
        <v>91.062394603709947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 t="s">
        <v>44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1997</v>
      </c>
      <c r="C11" s="27" t="s">
        <v>45</v>
      </c>
      <c r="D11" s="29" t="s">
        <v>43</v>
      </c>
      <c r="E11" s="59">
        <v>24</v>
      </c>
      <c r="F11" s="27">
        <v>1</v>
      </c>
      <c r="G11" s="27">
        <v>9</v>
      </c>
      <c r="H11" s="27">
        <v>24</v>
      </c>
      <c r="I11" s="27">
        <v>95</v>
      </c>
      <c r="J11" s="27">
        <v>27</v>
      </c>
      <c r="K11" s="27">
        <v>32</v>
      </c>
      <c r="L11" s="27">
        <v>26</v>
      </c>
      <c r="M11" s="27">
        <f>PRODUCT(F11+G11)</f>
        <v>10</v>
      </c>
      <c r="N11" s="60">
        <v>0.61299999999999999</v>
      </c>
      <c r="O11" s="37">
        <f>PRODUCT(I11/N11)</f>
        <v>154.97553017944534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49" t="s">
        <v>41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70">
        <f t="shared" ref="E12:M12" si="0">SUM(E5:E11)</f>
        <v>90</v>
      </c>
      <c r="F12" s="19">
        <f t="shared" si="0"/>
        <v>2</v>
      </c>
      <c r="G12" s="19">
        <f t="shared" si="0"/>
        <v>14</v>
      </c>
      <c r="H12" s="19">
        <f t="shared" si="0"/>
        <v>76</v>
      </c>
      <c r="I12" s="19">
        <f t="shared" si="0"/>
        <v>305</v>
      </c>
      <c r="J12" s="19">
        <f t="shared" si="0"/>
        <v>131</v>
      </c>
      <c r="K12" s="19">
        <f t="shared" si="0"/>
        <v>92</v>
      </c>
      <c r="L12" s="19">
        <f t="shared" si="0"/>
        <v>66</v>
      </c>
      <c r="M12" s="19">
        <f t="shared" si="0"/>
        <v>16</v>
      </c>
      <c r="N12" s="31">
        <f>PRODUCT(I12/O12)</f>
        <v>0.60163318625831241</v>
      </c>
      <c r="O12" s="32">
        <f t="shared" ref="O12:AE12" si="1">SUM(O5:O11)</f>
        <v>506.95341774090178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218.33333333333331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52</v>
      </c>
      <c r="Q15" s="13"/>
      <c r="R15" s="13"/>
      <c r="S15" s="13"/>
      <c r="T15" s="72"/>
      <c r="U15" s="72"/>
      <c r="V15" s="72"/>
      <c r="W15" s="72"/>
      <c r="X15" s="72"/>
      <c r="Y15" s="13"/>
      <c r="Z15" s="13"/>
      <c r="AA15" s="13"/>
      <c r="AB15" s="13"/>
      <c r="AC15" s="13"/>
      <c r="AD15" s="13"/>
      <c r="AE15" s="13"/>
      <c r="AF15" s="6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90</v>
      </c>
      <c r="F16" s="27">
        <f>PRODUCT(F12)</f>
        <v>2</v>
      </c>
      <c r="G16" s="27">
        <f>PRODUCT(G12)</f>
        <v>14</v>
      </c>
      <c r="H16" s="27">
        <f>PRODUCT(H12)</f>
        <v>76</v>
      </c>
      <c r="I16" s="27">
        <f>PRODUCT(I12)</f>
        <v>305</v>
      </c>
      <c r="J16" s="1"/>
      <c r="K16" s="43">
        <f>PRODUCT((F16+G16)/E16)</f>
        <v>0.17777777777777778</v>
      </c>
      <c r="L16" s="43">
        <f>PRODUCT(H16/E16)</f>
        <v>0.84444444444444444</v>
      </c>
      <c r="M16" s="43">
        <f>PRODUCT(I16/E16)</f>
        <v>3.3888888888888888</v>
      </c>
      <c r="N16" s="30">
        <f>PRODUCT(N12)</f>
        <v>0.60163318625831241</v>
      </c>
      <c r="O16" s="25">
        <f>PRODUCT(O12)</f>
        <v>506.95341774090178</v>
      </c>
      <c r="P16" s="73" t="s">
        <v>53</v>
      </c>
      <c r="Q16" s="74"/>
      <c r="R16" s="74"/>
      <c r="S16" s="75" t="s">
        <v>60</v>
      </c>
      <c r="T16" s="75"/>
      <c r="U16" s="75"/>
      <c r="V16" s="75"/>
      <c r="W16" s="75"/>
      <c r="X16" s="75"/>
      <c r="Y16" s="75"/>
      <c r="Z16" s="75"/>
      <c r="AA16" s="75"/>
      <c r="AB16" s="75"/>
      <c r="AC16" s="76"/>
      <c r="AD16" s="76" t="s">
        <v>54</v>
      </c>
      <c r="AE16" s="76"/>
      <c r="AF16" s="77" t="s">
        <v>61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8" t="s">
        <v>55</v>
      </c>
      <c r="Q17" s="79"/>
      <c r="R17" s="79"/>
      <c r="S17" s="80" t="s">
        <v>62</v>
      </c>
      <c r="T17" s="80"/>
      <c r="U17" s="80"/>
      <c r="V17" s="80"/>
      <c r="W17" s="80"/>
      <c r="X17" s="80"/>
      <c r="Y17" s="80"/>
      <c r="Z17" s="80"/>
      <c r="AA17" s="80"/>
      <c r="AB17" s="80"/>
      <c r="AC17" s="81"/>
      <c r="AD17" s="81" t="s">
        <v>56</v>
      </c>
      <c r="AE17" s="81"/>
      <c r="AF17" s="82" t="s">
        <v>63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78" t="s">
        <v>57</v>
      </c>
      <c r="Q18" s="79"/>
      <c r="R18" s="79"/>
      <c r="S18" s="80" t="s">
        <v>60</v>
      </c>
      <c r="T18" s="80"/>
      <c r="U18" s="80"/>
      <c r="V18" s="80"/>
      <c r="W18" s="80"/>
      <c r="X18" s="80"/>
      <c r="Y18" s="80"/>
      <c r="Z18" s="80"/>
      <c r="AA18" s="80"/>
      <c r="AB18" s="80"/>
      <c r="AC18" s="81"/>
      <c r="AD18" s="81" t="s">
        <v>54</v>
      </c>
      <c r="AE18" s="81"/>
      <c r="AF18" s="82" t="s">
        <v>61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90</v>
      </c>
      <c r="F19" s="19">
        <f>SUM(F16:F18)</f>
        <v>2</v>
      </c>
      <c r="G19" s="19">
        <f>SUM(G16:G18)</f>
        <v>14</v>
      </c>
      <c r="H19" s="19">
        <f>SUM(H16:H18)</f>
        <v>76</v>
      </c>
      <c r="I19" s="19">
        <f>SUM(I16:I18)</f>
        <v>305</v>
      </c>
      <c r="J19" s="1"/>
      <c r="K19" s="55">
        <f>PRODUCT((F19+G19)/E19)</f>
        <v>0.17777777777777778</v>
      </c>
      <c r="L19" s="55">
        <f>PRODUCT(H19/E19)</f>
        <v>0.84444444444444444</v>
      </c>
      <c r="M19" s="55">
        <f>PRODUCT(I19/E19)</f>
        <v>3.3888888888888888</v>
      </c>
      <c r="N19" s="31">
        <f>PRODUCT(I19/O19)</f>
        <v>0.60163318625831241</v>
      </c>
      <c r="O19" s="25">
        <f>SUM(O16:O18)</f>
        <v>506.95341774090178</v>
      </c>
      <c r="P19" s="83" t="s">
        <v>58</v>
      </c>
      <c r="Q19" s="84"/>
      <c r="R19" s="84"/>
      <c r="S19" s="85" t="s">
        <v>62</v>
      </c>
      <c r="T19" s="85"/>
      <c r="U19" s="85"/>
      <c r="V19" s="85"/>
      <c r="W19" s="85"/>
      <c r="X19" s="85"/>
      <c r="Y19" s="85"/>
      <c r="Z19" s="85"/>
      <c r="AA19" s="85"/>
      <c r="AB19" s="85"/>
      <c r="AC19" s="86"/>
      <c r="AD19" s="86" t="s">
        <v>56</v>
      </c>
      <c r="AE19" s="86"/>
      <c r="AF19" s="87" t="s">
        <v>63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58" t="s">
        <v>36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48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50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35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sortState ref="D22:H23">
    <sortCondition ref="D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2019-02-02T11:10:27Z</dcterms:modified>
</cp:coreProperties>
</file>