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15" i="1" l="1"/>
  <c r="M15" i="1" s="1"/>
  <c r="H15" i="1"/>
  <c r="G15" i="1"/>
  <c r="F15" i="1"/>
  <c r="K15" i="1" s="1"/>
  <c r="E15" i="1"/>
  <c r="L15" i="1" s="1"/>
  <c r="N15" i="1" l="1"/>
  <c r="O4" i="1"/>
  <c r="O10" i="1" l="1"/>
  <c r="N10" i="1" s="1"/>
  <c r="N14" i="1" s="1"/>
  <c r="O17" i="1"/>
  <c r="AE10" i="1"/>
  <c r="AD10" i="1"/>
  <c r="AC10" i="1"/>
  <c r="AB10" i="1"/>
  <c r="AA10" i="1"/>
  <c r="Z10" i="1"/>
  <c r="Y10" i="1"/>
  <c r="I16" i="1"/>
  <c r="N16" i="1" s="1"/>
  <c r="X10" i="1"/>
  <c r="H16" i="1"/>
  <c r="W10" i="1"/>
  <c r="G16" i="1" s="1"/>
  <c r="V10" i="1"/>
  <c r="F16" i="1" s="1"/>
  <c r="U10" i="1"/>
  <c r="E16" i="1" s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F10" i="1"/>
  <c r="F14" i="1" s="1"/>
  <c r="E10" i="1"/>
  <c r="E14" i="1" s="1"/>
  <c r="G14" i="1"/>
  <c r="G17" i="1" s="1"/>
  <c r="F17" i="1" l="1"/>
  <c r="K16" i="1"/>
  <c r="L16" i="1"/>
  <c r="M16" i="1"/>
  <c r="M14" i="1"/>
  <c r="I17" i="1"/>
  <c r="K14" i="1"/>
  <c r="E17" i="1"/>
  <c r="L14" i="1"/>
  <c r="H17" i="1"/>
  <c r="D11" i="1"/>
  <c r="L17" i="1" l="1"/>
  <c r="K17" i="1"/>
  <c r="N17" i="1"/>
  <c r="M17" i="1"/>
</calcChain>
</file>

<file path=xl/sharedStrings.xml><?xml version="1.0" encoding="utf-8"?>
<sst xmlns="http://schemas.openxmlformats.org/spreadsheetml/2006/main" count="89" uniqueCount="66">
  <si>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</si>
  <si>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</si>
  <si>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</si>
  <si>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</si>
  <si>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</si>
  <si>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</si>
  <si>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</si>
  <si>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</si>
  <si>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</si>
  <si>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</si>
  <si>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</si>
  <si>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</si>
  <si>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</si>
  <si>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</si>
  <si>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</si>
  <si>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</si>
  <si>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</si>
  <si>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</si>
  <si>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</si>
  <si>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</si>
  <si>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</si>
  <si>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</si>
  <si>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</si>
  <si>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</si>
  <si>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</si>
  <si>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</si>
  <si>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</si>
  <si>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</si>
  <si>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</si>
  <si>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</si>
  <si>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</si>
  <si>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</si>
  <si>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</si>
  <si>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</si>
  <si>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</si>
  <si>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</si>
  <si>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</si>
  <si>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</si>
  <si>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</si>
  <si>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</si>
  <si>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</si>
  <si>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Paula Siuruainen</t>
  </si>
  <si>
    <t>12.05. 2010  Lipottaret - Kirittäret  0-2  (2-5, 3-8)</t>
  </si>
  <si>
    <t>03.06. 2010  Lipottaret - Valo  2-1  (4-3, 3-5, 1-0)</t>
  </si>
  <si>
    <t>01.07. 2010  SiiPe - Lipottaret  1-2  (5-2, 3-4, 1-1, 4-5)</t>
  </si>
  <si>
    <t>2.  ottelu</t>
  </si>
  <si>
    <t>6.  ottelu</t>
  </si>
  <si>
    <t xml:space="preserve">  19 v   2 kk 11 pv</t>
  </si>
  <si>
    <t xml:space="preserve">  19 v   3 kk   2 pv</t>
  </si>
  <si>
    <t xml:space="preserve">  19 v   4 kk   0 pv</t>
  </si>
  <si>
    <t>11.</t>
  </si>
  <si>
    <t>alemmat pudotuspelit</t>
  </si>
  <si>
    <t>ykköspesis</t>
  </si>
  <si>
    <t>KaMa</t>
  </si>
  <si>
    <t>KiimU = Kiimingin Urheilijat  1938),  kasvattajaseura</t>
  </si>
  <si>
    <t>KaMa = Kankaanpään Maila  (1958)</t>
  </si>
  <si>
    <t>1.3.1991   Kiiminki</t>
  </si>
  <si>
    <t>SMJ</t>
  </si>
  <si>
    <t>superpesiskarsinta</t>
  </si>
  <si>
    <t>SMJ = Seinäjoen Maila-Jussit  (1932)</t>
  </si>
  <si>
    <t>KeKi</t>
  </si>
  <si>
    <t>Lipottaret</t>
  </si>
  <si>
    <t>Lipottaret = Oulun Lippo Juniorit  (2003)</t>
  </si>
  <si>
    <t>KeKi = Kempeleen Kiri  (1915)</t>
  </si>
  <si>
    <t>play off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</si>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</sst>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/>
    <xf numFmtId="0" fontId="1" fillId="2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2.5703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56</v>
      </c>
      <c r="F1" s="5"/>
      <c r="G1" s="6"/>
      <c r="H1" s="3"/>
      <c r="I1" s="5"/>
      <c r="J1" s="5"/>
      <c r="K1" s="3"/>
      <c r="L1" s="7"/>
      <c r="M1" s="5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2010</v>
      </c>
      <c r="C4" s="27" t="s">
        <v>50</v>
      </c>
      <c r="D4" s="28" t="s">
        <v>61</v>
      </c>
      <c r="E4" s="27">
        <v>11</v>
      </c>
      <c r="F4" s="27">
        <v>0</v>
      </c>
      <c r="G4" s="27">
        <v>2</v>
      </c>
      <c r="H4" s="27">
        <v>6</v>
      </c>
      <c r="I4" s="27">
        <v>34</v>
      </c>
      <c r="J4" s="27">
        <v>21</v>
      </c>
      <c r="K4" s="27">
        <v>5</v>
      </c>
      <c r="L4" s="27">
        <v>6</v>
      </c>
      <c r="M4" s="27">
        <v>2</v>
      </c>
      <c r="N4" s="29">
        <v>0.55730000000000002</v>
      </c>
      <c r="O4" s="37">
        <f>PRODUCT(I4/N4)</f>
        <v>61.008433518751119</v>
      </c>
      <c r="P4" s="27"/>
      <c r="Q4" s="27"/>
      <c r="R4" s="27"/>
      <c r="S4" s="27"/>
      <c r="T4" s="27"/>
      <c r="U4" s="30">
        <v>5</v>
      </c>
      <c r="V4" s="30">
        <v>0</v>
      </c>
      <c r="W4" s="30">
        <v>0</v>
      </c>
      <c r="X4" s="30">
        <v>2</v>
      </c>
      <c r="Y4" s="30">
        <v>9</v>
      </c>
      <c r="Z4" s="27"/>
      <c r="AA4" s="27"/>
      <c r="AB4" s="27"/>
      <c r="AC4" s="27"/>
      <c r="AD4" s="27"/>
      <c r="AE4" s="27"/>
      <c r="AF4" s="83" t="s">
        <v>51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2011</v>
      </c>
      <c r="C5" s="85"/>
      <c r="D5" s="86" t="s">
        <v>53</v>
      </c>
      <c r="E5" s="84"/>
      <c r="F5" s="87" t="s">
        <v>52</v>
      </c>
      <c r="G5" s="88"/>
      <c r="H5" s="85"/>
      <c r="I5" s="84"/>
      <c r="J5" s="84"/>
      <c r="K5" s="84"/>
      <c r="L5" s="84"/>
      <c r="M5" s="84"/>
      <c r="N5" s="89"/>
      <c r="O5" s="25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4">
        <v>2012</v>
      </c>
      <c r="C6" s="85"/>
      <c r="D6" s="86" t="s">
        <v>53</v>
      </c>
      <c r="E6" s="84"/>
      <c r="F6" s="87" t="s">
        <v>52</v>
      </c>
      <c r="G6" s="88"/>
      <c r="H6" s="85"/>
      <c r="I6" s="84"/>
      <c r="J6" s="84"/>
      <c r="K6" s="84"/>
      <c r="L6" s="84"/>
      <c r="M6" s="84"/>
      <c r="N6" s="89"/>
      <c r="O6" s="25">
        <v>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4">
        <v>2013</v>
      </c>
      <c r="C7" s="85"/>
      <c r="D7" s="86" t="s">
        <v>53</v>
      </c>
      <c r="E7" s="84"/>
      <c r="F7" s="87" t="s">
        <v>52</v>
      </c>
      <c r="G7" s="88"/>
      <c r="H7" s="85"/>
      <c r="I7" s="84"/>
      <c r="J7" s="84"/>
      <c r="K7" s="84"/>
      <c r="L7" s="84"/>
      <c r="M7" s="84"/>
      <c r="N7" s="89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4">
        <v>2014</v>
      </c>
      <c r="C8" s="84"/>
      <c r="D8" s="90" t="s">
        <v>57</v>
      </c>
      <c r="E8" s="84"/>
      <c r="F8" s="87" t="s">
        <v>52</v>
      </c>
      <c r="G8" s="88"/>
      <c r="H8" s="85"/>
      <c r="I8" s="84"/>
      <c r="J8" s="84"/>
      <c r="K8" s="84"/>
      <c r="L8" s="84"/>
      <c r="M8" s="84"/>
      <c r="N8" s="89"/>
      <c r="O8" s="55">
        <v>0</v>
      </c>
      <c r="P8" s="27"/>
      <c r="Q8" s="27"/>
      <c r="R8" s="27"/>
      <c r="S8" s="27"/>
      <c r="T8" s="27"/>
      <c r="U8" s="30">
        <v>3</v>
      </c>
      <c r="V8" s="30">
        <v>0</v>
      </c>
      <c r="W8" s="30">
        <v>0</v>
      </c>
      <c r="X8" s="30">
        <v>3</v>
      </c>
      <c r="Y8" s="30">
        <v>6</v>
      </c>
      <c r="Z8" s="27"/>
      <c r="AA8" s="27"/>
      <c r="AB8" s="27"/>
      <c r="AC8" s="27"/>
      <c r="AD8" s="33"/>
      <c r="AE8" s="33"/>
      <c r="AF8" s="83" t="s">
        <v>58</v>
      </c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27">
        <v>2015</v>
      </c>
      <c r="C9" s="27" t="s">
        <v>65</v>
      </c>
      <c r="D9" s="28" t="s">
        <v>60</v>
      </c>
      <c r="E9" s="27">
        <v>23</v>
      </c>
      <c r="F9" s="27">
        <v>0</v>
      </c>
      <c r="G9" s="27">
        <v>2</v>
      </c>
      <c r="H9" s="27">
        <v>7</v>
      </c>
      <c r="I9" s="27">
        <v>45</v>
      </c>
      <c r="J9" s="27">
        <v>37</v>
      </c>
      <c r="K9" s="27">
        <v>3</v>
      </c>
      <c r="L9" s="27">
        <v>3</v>
      </c>
      <c r="M9" s="27">
        <v>2</v>
      </c>
      <c r="N9" s="29">
        <v>0.40539999999999998</v>
      </c>
      <c r="O9" s="55">
        <v>111</v>
      </c>
      <c r="P9" s="27">
        <v>3</v>
      </c>
      <c r="Q9" s="27">
        <v>0</v>
      </c>
      <c r="R9" s="27">
        <v>0</v>
      </c>
      <c r="S9" s="27">
        <v>1</v>
      </c>
      <c r="T9" s="27">
        <v>5</v>
      </c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64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34</v>
      </c>
      <c r="F10" s="19">
        <f t="shared" si="0"/>
        <v>0</v>
      </c>
      <c r="G10" s="19">
        <f t="shared" si="0"/>
        <v>4</v>
      </c>
      <c r="H10" s="19">
        <f t="shared" si="0"/>
        <v>13</v>
      </c>
      <c r="I10" s="19">
        <f t="shared" si="0"/>
        <v>79</v>
      </c>
      <c r="J10" s="19">
        <f t="shared" si="0"/>
        <v>58</v>
      </c>
      <c r="K10" s="19">
        <f t="shared" si="0"/>
        <v>8</v>
      </c>
      <c r="L10" s="19">
        <f t="shared" si="0"/>
        <v>9</v>
      </c>
      <c r="M10" s="19">
        <f t="shared" si="0"/>
        <v>4</v>
      </c>
      <c r="N10" s="31">
        <f>PRODUCT(I10/O10)</f>
        <v>0.45927980613455199</v>
      </c>
      <c r="O10" s="32">
        <f t="shared" ref="O10:AE10" si="1">SUM(O4:O9)</f>
        <v>172.00843351875113</v>
      </c>
      <c r="P10" s="19">
        <f t="shared" si="1"/>
        <v>3</v>
      </c>
      <c r="Q10" s="19">
        <f t="shared" si="1"/>
        <v>0</v>
      </c>
      <c r="R10" s="19">
        <f t="shared" si="1"/>
        <v>0</v>
      </c>
      <c r="S10" s="19">
        <f t="shared" si="1"/>
        <v>1</v>
      </c>
      <c r="T10" s="19">
        <f t="shared" si="1"/>
        <v>5</v>
      </c>
      <c r="U10" s="19">
        <f t="shared" si="1"/>
        <v>8</v>
      </c>
      <c r="V10" s="19">
        <f t="shared" si="1"/>
        <v>0</v>
      </c>
      <c r="W10" s="19">
        <f t="shared" si="1"/>
        <v>0</v>
      </c>
      <c r="X10" s="19">
        <f t="shared" si="1"/>
        <v>5</v>
      </c>
      <c r="Y10" s="19">
        <f t="shared" si="1"/>
        <v>15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3"/>
      <c r="D11" s="34">
        <f>SUM(F10:H10)+((I10-F10-G10)/3)+(E10/3)+(Z10*25)+(AA10*25)+(AB10*10)+(AC10*25)+(AD10*20)+(AE10*15)</f>
        <v>53.333333333333336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38</v>
      </c>
      <c r="O13" s="25"/>
      <c r="P13" s="41" t="s">
        <v>33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2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4"/>
      <c r="E14" s="27">
        <f>PRODUCT(E10)</f>
        <v>34</v>
      </c>
      <c r="F14" s="27">
        <f>PRODUCT(F10)</f>
        <v>0</v>
      </c>
      <c r="G14" s="27">
        <f>PRODUCT(G10)</f>
        <v>4</v>
      </c>
      <c r="H14" s="27">
        <f>PRODUCT(H10)</f>
        <v>13</v>
      </c>
      <c r="I14" s="27">
        <f>PRODUCT(I10)</f>
        <v>79</v>
      </c>
      <c r="J14" s="1"/>
      <c r="K14" s="45">
        <f>PRODUCT((F14+G14)/E14)</f>
        <v>0.11764705882352941</v>
      </c>
      <c r="L14" s="45">
        <f>PRODUCT(H14/E14)</f>
        <v>0.38235294117647056</v>
      </c>
      <c r="M14" s="45">
        <f>PRODUCT(I14/E14)</f>
        <v>2.3235294117647061</v>
      </c>
      <c r="N14" s="29">
        <f>PRODUCT(N10)</f>
        <v>0.45927980613455199</v>
      </c>
      <c r="O14" s="25">
        <v>61</v>
      </c>
      <c r="P14" s="46" t="s">
        <v>34</v>
      </c>
      <c r="Q14" s="47"/>
      <c r="R14" s="47"/>
      <c r="S14" s="48" t="s">
        <v>42</v>
      </c>
      <c r="T14" s="48"/>
      <c r="U14" s="48"/>
      <c r="V14" s="48"/>
      <c r="W14" s="48"/>
      <c r="X14" s="48"/>
      <c r="Y14" s="48"/>
      <c r="Z14" s="48"/>
      <c r="AA14" s="48"/>
      <c r="AB14" s="49"/>
      <c r="AC14" s="48"/>
      <c r="AD14" s="50" t="s">
        <v>39</v>
      </c>
      <c r="AE14" s="50"/>
      <c r="AF14" s="51" t="s">
        <v>47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27">
        <f>PRODUCT(P10)</f>
        <v>3</v>
      </c>
      <c r="F15" s="27">
        <f t="shared" ref="F15:I15" si="2">PRODUCT(Q10)</f>
        <v>0</v>
      </c>
      <c r="G15" s="27">
        <f t="shared" si="2"/>
        <v>0</v>
      </c>
      <c r="H15" s="27">
        <f t="shared" si="2"/>
        <v>1</v>
      </c>
      <c r="I15" s="27">
        <f t="shared" si="2"/>
        <v>5</v>
      </c>
      <c r="J15" s="1"/>
      <c r="K15" s="45">
        <f>PRODUCT((F15+G15)/E15)</f>
        <v>0</v>
      </c>
      <c r="L15" s="45">
        <f>PRODUCT(H15/E15)</f>
        <v>0.33333333333333331</v>
      </c>
      <c r="M15" s="45">
        <f>PRODUCT(I15/E15)</f>
        <v>1.6666666666666667</v>
      </c>
      <c r="N15" s="29">
        <f>PRODUCT(I15/O15)</f>
        <v>0.38461538461538464</v>
      </c>
      <c r="O15" s="55">
        <v>13</v>
      </c>
      <c r="P15" s="56" t="s">
        <v>35</v>
      </c>
      <c r="Q15" s="57"/>
      <c r="R15" s="57"/>
      <c r="S15" s="58" t="s">
        <v>43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 t="s">
        <v>45</v>
      </c>
      <c r="AE15" s="60"/>
      <c r="AF15" s="61" t="s">
        <v>48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19</v>
      </c>
      <c r="C16" s="63"/>
      <c r="D16" s="64"/>
      <c r="E16" s="30">
        <f>PRODUCT(U10)</f>
        <v>8</v>
      </c>
      <c r="F16" s="30">
        <f>PRODUCT(V10)</f>
        <v>0</v>
      </c>
      <c r="G16" s="30">
        <f>PRODUCT(W10)</f>
        <v>0</v>
      </c>
      <c r="H16" s="30">
        <f>PRODUCT(X10)</f>
        <v>5</v>
      </c>
      <c r="I16" s="30">
        <f>PRODUCT(Y10)</f>
        <v>15</v>
      </c>
      <c r="J16" s="1"/>
      <c r="K16" s="65">
        <f>PRODUCT((F16+G16)/E16)</f>
        <v>0</v>
      </c>
      <c r="L16" s="65">
        <f>PRODUCT(H16/E16)</f>
        <v>0.625</v>
      </c>
      <c r="M16" s="65">
        <f>PRODUCT(I16/E16)</f>
        <v>1.875</v>
      </c>
      <c r="N16" s="66">
        <f>PRODUCT(I16/O16)</f>
        <v>0.32608695652173914</v>
      </c>
      <c r="O16" s="25">
        <v>46</v>
      </c>
      <c r="P16" s="56" t="s">
        <v>36</v>
      </c>
      <c r="Q16" s="57"/>
      <c r="R16" s="57"/>
      <c r="S16" s="58" t="s">
        <v>44</v>
      </c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 t="s">
        <v>46</v>
      </c>
      <c r="AE16" s="60"/>
      <c r="AF16" s="61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7" t="s">
        <v>20</v>
      </c>
      <c r="C17" s="68"/>
      <c r="D17" s="69"/>
      <c r="E17" s="19">
        <f>SUM(E14:E16)</f>
        <v>45</v>
      </c>
      <c r="F17" s="19">
        <f>SUM(F14:F16)</f>
        <v>0</v>
      </c>
      <c r="G17" s="19">
        <f>SUM(G14:G16)</f>
        <v>4</v>
      </c>
      <c r="H17" s="19">
        <f>SUM(H14:H16)</f>
        <v>19</v>
      </c>
      <c r="I17" s="19">
        <f>SUM(I14:I16)</f>
        <v>99</v>
      </c>
      <c r="J17" s="1"/>
      <c r="K17" s="70">
        <f>PRODUCT((F17+G17)/E17)</f>
        <v>8.8888888888888892E-2</v>
      </c>
      <c r="L17" s="70">
        <f>PRODUCT(H17/E17)</f>
        <v>0.42222222222222222</v>
      </c>
      <c r="M17" s="70">
        <f>PRODUCT(I17/E17)</f>
        <v>2.2000000000000002</v>
      </c>
      <c r="N17" s="31">
        <f>PRODUCT(I17/O17)</f>
        <v>0.82499999999999996</v>
      </c>
      <c r="O17" s="25">
        <f>SUM(O14:O16)</f>
        <v>120</v>
      </c>
      <c r="P17" s="71" t="s">
        <v>37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4"/>
      <c r="AC17" s="73"/>
      <c r="AD17" s="73"/>
      <c r="AE17" s="75"/>
      <c r="AF17" s="76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40</v>
      </c>
      <c r="C19" s="1"/>
      <c r="D19" s="1" t="s">
        <v>54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62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55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91" t="s">
        <v>59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63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8"/>
      <c r="N24" s="78"/>
      <c r="O24" s="25"/>
      <c r="P24" s="1"/>
      <c r="Q24" s="38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35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8"/>
      <c r="N39" s="78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  <c r="AH40" s="79"/>
      <c r="AI40" s="79"/>
      <c r="AJ40" s="79"/>
      <c r="AK40" s="79"/>
      <c r="AL40" s="7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79"/>
      <c r="AI41" s="79"/>
      <c r="AJ41" s="79"/>
      <c r="AK41" s="79"/>
      <c r="AL41" s="7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8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</row>
    <row r="45" spans="1:38" ht="15" customHeight="1" x14ac:dyDescent="0.25">
      <c r="A45" s="80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8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9"/>
    </row>
    <row r="46" spans="1:38" ht="15" customHeight="1" x14ac:dyDescent="0.25">
      <c r="A46" s="8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2019-02-02T11:14:15Z</dcterms:modified>
</cp:coreProperties>
</file>