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M10" i="1"/>
  <c r="O9" i="1"/>
  <c r="M9" i="1"/>
  <c r="M6" i="1"/>
  <c r="M4" i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H23" i="1" l="1"/>
  <c r="L23" i="1" s="1"/>
  <c r="O16" i="1"/>
  <c r="O20" i="1" s="1"/>
  <c r="O23" i="1" s="1"/>
  <c r="G23" i="1"/>
  <c r="I23" i="1"/>
  <c r="K22" i="1"/>
  <c r="F23" i="1"/>
  <c r="E23" i="1"/>
  <c r="M23" i="1" s="1"/>
  <c r="D17" i="1"/>
  <c r="L20" i="1"/>
  <c r="M20" i="1"/>
  <c r="M16" i="1"/>
  <c r="L22" i="1"/>
  <c r="M22" i="1"/>
  <c r="N22" i="1"/>
  <c r="N16" i="1"/>
  <c r="N20" i="1" s="1"/>
  <c r="N23" i="1"/>
  <c r="K20" i="1"/>
  <c r="K23" i="1" l="1"/>
</calcChain>
</file>

<file path=xl/sharedStrings.xml><?xml version="1.0" encoding="utf-8"?>
<sst xmlns="http://schemas.openxmlformats.org/spreadsheetml/2006/main" count="146" uniqueCount="101">
  <si>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</si>
  <si>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</si>
  <si>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</si>
  <si>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</si>
  <si>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</si>
  <si>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</si>
  <si>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</si>
  <si>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</si>
  <si>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</si>
  <si>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</si>
  <si>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</si>
  <si>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</si>
  <si>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</si>
  <si>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</si>
  <si>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</si>
  <si>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</si>
  <si>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</si>
  <si>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</si>
  <si>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</si>
  <si>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</si>
  <si>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</si>
  <si>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</si>
  <si>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</si>
  <si>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</si>
  <si>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</si>
  <si>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</si>
  <si>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</si>
  <si>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</si>
  <si>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</si>
  <si>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</si>
  <si>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</si>
  <si>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</si>
  <si>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</si>
  <si>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</si>
  <si>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ViPa = Vihdin Pallo  (1967)</t>
  </si>
  <si>
    <t>Pirre Simolin</t>
  </si>
  <si>
    <t>5.</t>
  </si>
  <si>
    <t>ViPa</t>
  </si>
  <si>
    <t>-----</t>
  </si>
  <si>
    <t>3.</t>
  </si>
  <si>
    <t>10.</t>
  </si>
  <si>
    <t>11.</t>
  </si>
  <si>
    <t>12.</t>
  </si>
  <si>
    <t>ykköspesis</t>
  </si>
  <si>
    <t>10.9.1982</t>
  </si>
  <si>
    <t>suomensarja</t>
  </si>
  <si>
    <t>ViPa  2</t>
  </si>
  <si>
    <t>ENSIMMÄISET</t>
  </si>
  <si>
    <t>Ottelu</t>
  </si>
  <si>
    <t>1.  ottelu</t>
  </si>
  <si>
    <t>10.  ottelu</t>
  </si>
  <si>
    <t>Kunnari</t>
  </si>
  <si>
    <t>PuMu</t>
  </si>
  <si>
    <t>PuMu = Puna-Mustat, Helsinki  (1941)</t>
  </si>
  <si>
    <t>15.06. 1997  SiiPe - ViPa  0-2  (3-9, 3-4)</t>
  </si>
  <si>
    <t xml:space="preserve">  16 v   9 kk   5 pv</t>
  </si>
  <si>
    <t>7.  ottelu</t>
  </si>
  <si>
    <t>24.05. 2001  KPK - ViPa  2-0  (3-2, 6-2)</t>
  </si>
  <si>
    <t xml:space="preserve">  18 v   8 kk 14 pv</t>
  </si>
  <si>
    <t>03.06. 2001  ViPa - SiiPe  1-0  (7-3, 3-3)</t>
  </si>
  <si>
    <t xml:space="preserve">  18 v   8 kk 24 pv</t>
  </si>
  <si>
    <t>22.  ottelu</t>
  </si>
  <si>
    <t>17.07. 2001  ViPa - ViVe  2-0  (4-1, 17-16)</t>
  </si>
  <si>
    <t xml:space="preserve">  18 v 10 kk   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</si>
  <si>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</si>
  <si>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</si>
  <si>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</si>
  <si>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</si>
  <si>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</si>
  <si>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</si>
  <si>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</si>
  <si>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</si>
  <si>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</si>
  <si>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</si>
  <si>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</si>
  <si>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</si>
  <si>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</si>
  <si>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</si>
  <si>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</si>
  <si>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</si>
  <si>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>Janne Ervasti</t>
  </si>
  <si>
    <t>2114</t>
  </si>
  <si>
    <t>06.08. 2000  Oulu</t>
  </si>
  <si>
    <t>2p</t>
  </si>
  <si>
    <t>Matti Leino</t>
  </si>
  <si>
    <t>1380</t>
  </si>
  <si>
    <t xml:space="preserve"> Tyttöpesäpalloilija  2000</t>
  </si>
  <si>
    <t xml:space="preserve">Lyöty </t>
  </si>
  <si>
    <t xml:space="preserve">Tuotu </t>
  </si>
  <si>
    <t xml:space="preserve">  2-1  (4-2, 3-4, x-x, 4-1)</t>
  </si>
  <si>
    <t>jok</t>
  </si>
  <si>
    <t>1/6</t>
  </si>
  <si>
    <t>0/1</t>
  </si>
  <si>
    <t>1/4</t>
  </si>
  <si>
    <t xml:space="preserve">  0-2  (2-7, 1-15)</t>
  </si>
  <si>
    <t>5/8</t>
  </si>
  <si>
    <t>1/1</t>
  </si>
  <si>
    <t>1/2</t>
  </si>
  <si>
    <t>2/4</t>
  </si>
  <si>
    <t>6/14</t>
  </si>
  <si>
    <t>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</si>
</sst>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165" fontId="1" fillId="7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3" borderId="2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  <xf numFmtId="0" fontId="1" fillId="8" borderId="12" xfId="0" applyFont="1" applyFill="1" applyBorder="1"/>
    <xf numFmtId="0" fontId="1" fillId="8" borderId="5" xfId="0" applyFont="1" applyFill="1" applyBorder="1"/>
    <xf numFmtId="0" fontId="1" fillId="8" borderId="10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9" style="55" customWidth="1"/>
    <col min="5" max="5" width="7.7109375" style="55" customWidth="1"/>
    <col min="6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1997</v>
      </c>
      <c r="C4" s="26" t="s">
        <v>36</v>
      </c>
      <c r="D4" s="28" t="s">
        <v>37</v>
      </c>
      <c r="E4" s="57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f>PRODUCT(F4+G4)</f>
        <v>0</v>
      </c>
      <c r="N4" s="58" t="s">
        <v>38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67">
        <v>1998</v>
      </c>
      <c r="C5" s="67"/>
      <c r="D5" s="68" t="s">
        <v>46</v>
      </c>
      <c r="E5" s="69"/>
      <c r="F5" s="71" t="s">
        <v>45</v>
      </c>
      <c r="G5" s="67"/>
      <c r="H5" s="67"/>
      <c r="I5" s="67"/>
      <c r="J5" s="67"/>
      <c r="K5" s="67"/>
      <c r="L5" s="67"/>
      <c r="M5" s="67"/>
      <c r="N5" s="70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1999</v>
      </c>
      <c r="C6" s="26" t="s">
        <v>39</v>
      </c>
      <c r="D6" s="28" t="s">
        <v>37</v>
      </c>
      <c r="E6" s="57">
        <v>1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f>PRODUCT(F6+G6)</f>
        <v>0</v>
      </c>
      <c r="N6" s="29">
        <v>0</v>
      </c>
      <c r="O6" s="36">
        <v>1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2000</v>
      </c>
      <c r="C7" s="26" t="s">
        <v>40</v>
      </c>
      <c r="D7" s="28" t="s">
        <v>37</v>
      </c>
      <c r="E7" s="57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9"/>
      <c r="O7" s="36"/>
      <c r="P7" s="26"/>
      <c r="Q7" s="26"/>
      <c r="R7" s="26"/>
      <c r="S7" s="26"/>
      <c r="T7" s="26"/>
      <c r="U7" s="27">
        <v>3</v>
      </c>
      <c r="V7" s="27">
        <v>0</v>
      </c>
      <c r="W7" s="27">
        <v>0</v>
      </c>
      <c r="X7" s="27">
        <v>0</v>
      </c>
      <c r="Y7" s="27">
        <v>2</v>
      </c>
      <c r="Z7" s="59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67">
        <v>2001</v>
      </c>
      <c r="C8" s="67"/>
      <c r="D8" s="68" t="s">
        <v>46</v>
      </c>
      <c r="E8" s="69"/>
      <c r="F8" s="71" t="s">
        <v>45</v>
      </c>
      <c r="G8" s="67"/>
      <c r="H8" s="67"/>
      <c r="I8" s="67"/>
      <c r="J8" s="67"/>
      <c r="K8" s="67"/>
      <c r="L8" s="67"/>
      <c r="M8" s="67"/>
      <c r="N8" s="70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2001</v>
      </c>
      <c r="C9" s="26" t="s">
        <v>41</v>
      </c>
      <c r="D9" s="28" t="s">
        <v>37</v>
      </c>
      <c r="E9" s="57">
        <v>24</v>
      </c>
      <c r="F9" s="26">
        <v>1</v>
      </c>
      <c r="G9" s="26">
        <v>13</v>
      </c>
      <c r="H9" s="26">
        <v>6</v>
      </c>
      <c r="I9" s="26">
        <v>56</v>
      </c>
      <c r="J9" s="26">
        <v>14</v>
      </c>
      <c r="K9" s="26">
        <v>10</v>
      </c>
      <c r="L9" s="26">
        <v>18</v>
      </c>
      <c r="M9" s="26">
        <f>PRODUCT(F9+G9)</f>
        <v>14</v>
      </c>
      <c r="N9" s="58">
        <v>0.44800000000000001</v>
      </c>
      <c r="O9" s="36">
        <f>PRODUCT(I9/N9)</f>
        <v>125</v>
      </c>
      <c r="P9" s="26"/>
      <c r="Q9" s="26"/>
      <c r="R9" s="26"/>
      <c r="S9" s="26"/>
      <c r="T9" s="26"/>
      <c r="U9" s="27">
        <v>7</v>
      </c>
      <c r="V9" s="27">
        <v>0</v>
      </c>
      <c r="W9" s="27">
        <v>7</v>
      </c>
      <c r="X9" s="27">
        <v>2</v>
      </c>
      <c r="Y9" s="27">
        <v>25</v>
      </c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2002</v>
      </c>
      <c r="C10" s="26" t="s">
        <v>42</v>
      </c>
      <c r="D10" s="28" t="s">
        <v>37</v>
      </c>
      <c r="E10" s="57">
        <v>24</v>
      </c>
      <c r="F10" s="26">
        <v>0</v>
      </c>
      <c r="G10" s="26">
        <v>10</v>
      </c>
      <c r="H10" s="26">
        <v>3</v>
      </c>
      <c r="I10" s="26">
        <v>69</v>
      </c>
      <c r="J10" s="26">
        <v>12</v>
      </c>
      <c r="K10" s="26">
        <v>20</v>
      </c>
      <c r="L10" s="26">
        <v>27</v>
      </c>
      <c r="M10" s="26">
        <f>PRODUCT(F10+G10)</f>
        <v>10</v>
      </c>
      <c r="N10" s="29">
        <v>0.47299999999999998</v>
      </c>
      <c r="O10" s="36">
        <f>PRODUCT(I10/N10)</f>
        <v>145.87737843551798</v>
      </c>
      <c r="P10" s="26"/>
      <c r="Q10" s="26"/>
      <c r="R10" s="26"/>
      <c r="S10" s="26"/>
      <c r="T10" s="26"/>
      <c r="U10" s="27">
        <v>7</v>
      </c>
      <c r="V10" s="27">
        <v>0</v>
      </c>
      <c r="W10" s="27">
        <v>7</v>
      </c>
      <c r="X10" s="27">
        <v>5</v>
      </c>
      <c r="Y10" s="27">
        <v>25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61">
        <v>2003</v>
      </c>
      <c r="C11" s="61"/>
      <c r="D11" s="62" t="s">
        <v>37</v>
      </c>
      <c r="E11" s="63"/>
      <c r="F11" s="64" t="s">
        <v>43</v>
      </c>
      <c r="G11" s="66"/>
      <c r="H11" s="65"/>
      <c r="I11" s="61"/>
      <c r="J11" s="61"/>
      <c r="K11" s="61"/>
      <c r="L11" s="61"/>
      <c r="M11" s="61"/>
      <c r="N11" s="61"/>
      <c r="O11" s="36"/>
      <c r="P11" s="26"/>
      <c r="Q11" s="26"/>
      <c r="R11" s="26"/>
      <c r="S11" s="26"/>
      <c r="T11" s="26"/>
      <c r="U11" s="27">
        <v>6</v>
      </c>
      <c r="V11" s="27">
        <v>0</v>
      </c>
      <c r="W11" s="27">
        <v>8</v>
      </c>
      <c r="X11" s="27">
        <v>5</v>
      </c>
      <c r="Y11" s="27">
        <v>21</v>
      </c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6">
        <v>2004</v>
      </c>
      <c r="C12" s="26"/>
      <c r="D12" s="28"/>
      <c r="E12" s="57"/>
      <c r="F12" s="26"/>
      <c r="G12" s="26"/>
      <c r="H12" s="26"/>
      <c r="I12" s="26"/>
      <c r="J12" s="26"/>
      <c r="K12" s="26"/>
      <c r="L12" s="26"/>
      <c r="M12" s="26"/>
      <c r="N12" s="29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6">
        <v>2005</v>
      </c>
      <c r="C13" s="26"/>
      <c r="D13" s="28"/>
      <c r="E13" s="57"/>
      <c r="F13" s="26"/>
      <c r="G13" s="26"/>
      <c r="H13" s="26"/>
      <c r="I13" s="26"/>
      <c r="J13" s="26"/>
      <c r="K13" s="26"/>
      <c r="L13" s="26"/>
      <c r="M13" s="26"/>
      <c r="N13" s="29"/>
      <c r="O13" s="36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67">
        <v>2006</v>
      </c>
      <c r="C14" s="67"/>
      <c r="D14" s="68" t="s">
        <v>52</v>
      </c>
      <c r="E14" s="69"/>
      <c r="F14" s="71" t="s">
        <v>45</v>
      </c>
      <c r="G14" s="67"/>
      <c r="H14" s="67"/>
      <c r="I14" s="67"/>
      <c r="J14" s="67"/>
      <c r="K14" s="67"/>
      <c r="L14" s="67"/>
      <c r="M14" s="67"/>
      <c r="N14" s="85"/>
      <c r="O14" s="36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67">
        <v>2007</v>
      </c>
      <c r="C15" s="67"/>
      <c r="D15" s="68" t="s">
        <v>37</v>
      </c>
      <c r="E15" s="69"/>
      <c r="F15" s="71" t="s">
        <v>45</v>
      </c>
      <c r="G15" s="86"/>
      <c r="H15" s="67"/>
      <c r="I15" s="67"/>
      <c r="J15" s="67"/>
      <c r="K15" s="67"/>
      <c r="L15" s="67"/>
      <c r="M15" s="67"/>
      <c r="N15" s="85"/>
      <c r="O15" s="36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50</v>
      </c>
      <c r="F16" s="18">
        <f t="shared" si="0"/>
        <v>1</v>
      </c>
      <c r="G16" s="18">
        <f t="shared" si="0"/>
        <v>23</v>
      </c>
      <c r="H16" s="18">
        <f t="shared" si="0"/>
        <v>9</v>
      </c>
      <c r="I16" s="18">
        <f t="shared" si="0"/>
        <v>125</v>
      </c>
      <c r="J16" s="18">
        <f t="shared" si="0"/>
        <v>26</v>
      </c>
      <c r="K16" s="18">
        <f t="shared" si="0"/>
        <v>30</v>
      </c>
      <c r="L16" s="18">
        <f t="shared" si="0"/>
        <v>45</v>
      </c>
      <c r="M16" s="18">
        <f t="shared" si="0"/>
        <v>24</v>
      </c>
      <c r="N16" s="30">
        <f>PRODUCT(I16/O16)</f>
        <v>0.45976609278526881</v>
      </c>
      <c r="O16" s="31">
        <f t="shared" ref="O16:AE16" si="1">SUM(O4:O15)</f>
        <v>271.87737843551798</v>
      </c>
      <c r="P16" s="18">
        <f t="shared" si="1"/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18">
        <f t="shared" si="1"/>
        <v>23</v>
      </c>
      <c r="V16" s="18">
        <f t="shared" si="1"/>
        <v>0</v>
      </c>
      <c r="W16" s="18">
        <f t="shared" si="1"/>
        <v>22</v>
      </c>
      <c r="X16" s="18">
        <f t="shared" si="1"/>
        <v>12</v>
      </c>
      <c r="Y16" s="18">
        <f t="shared" si="1"/>
        <v>73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1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8" t="s">
        <v>2</v>
      </c>
      <c r="C17" s="32"/>
      <c r="D17" s="33">
        <f>SUM(F16:H16)+((I16-F16-G16)/3)+(E16/3)+(Z16*25)+(AA16*25)+(AB16*10)+(AC16*25)+(AD16*20)+(AE16*15)-15</f>
        <v>83.333333333333329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5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24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32</v>
      </c>
      <c r="O19" s="24"/>
      <c r="P19" s="39" t="s">
        <v>47</v>
      </c>
      <c r="Q19" s="12"/>
      <c r="R19" s="12"/>
      <c r="S19" s="12"/>
      <c r="T19" s="72"/>
      <c r="U19" s="72"/>
      <c r="V19" s="72"/>
      <c r="W19" s="72"/>
      <c r="X19" s="72"/>
      <c r="Y19" s="12"/>
      <c r="Z19" s="12"/>
      <c r="AA19" s="12"/>
      <c r="AB19" s="12"/>
      <c r="AC19" s="12"/>
      <c r="AD19" s="12"/>
      <c r="AE19" s="40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17</v>
      </c>
      <c r="C20" s="12"/>
      <c r="D20" s="40"/>
      <c r="E20" s="26">
        <f>PRODUCT(E16)</f>
        <v>50</v>
      </c>
      <c r="F20" s="26">
        <f>PRODUCT(F16)</f>
        <v>1</v>
      </c>
      <c r="G20" s="26">
        <f>PRODUCT(G16)</f>
        <v>23</v>
      </c>
      <c r="H20" s="26">
        <f>PRODUCT(H16)</f>
        <v>9</v>
      </c>
      <c r="I20" s="26">
        <f>PRODUCT(I16)</f>
        <v>125</v>
      </c>
      <c r="J20" s="1"/>
      <c r="K20" s="41">
        <f>PRODUCT((F20+G20)/E20)</f>
        <v>0.48</v>
      </c>
      <c r="L20" s="41">
        <f>PRODUCT(H20/E20)</f>
        <v>0.18</v>
      </c>
      <c r="M20" s="41">
        <f>PRODUCT(I20/E20)</f>
        <v>2.5</v>
      </c>
      <c r="N20" s="29">
        <f>PRODUCT(N16)</f>
        <v>0.45976609278526881</v>
      </c>
      <c r="O20" s="24">
        <f>PRODUCT(O16)</f>
        <v>271.87737843551798</v>
      </c>
      <c r="P20" s="73" t="s">
        <v>48</v>
      </c>
      <c r="Q20" s="74"/>
      <c r="R20" s="75" t="s">
        <v>54</v>
      </c>
      <c r="S20" s="75"/>
      <c r="T20" s="75"/>
      <c r="U20" s="75"/>
      <c r="V20" s="75"/>
      <c r="W20" s="75"/>
      <c r="X20" s="75"/>
      <c r="Y20" s="75"/>
      <c r="Z20" s="76" t="s">
        <v>49</v>
      </c>
      <c r="AA20" s="75"/>
      <c r="AB20" s="111" t="s">
        <v>55</v>
      </c>
      <c r="AC20" s="75"/>
      <c r="AD20" s="75"/>
      <c r="AE20" s="11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2" t="s">
        <v>18</v>
      </c>
      <c r="C21" s="43"/>
      <c r="D21" s="44"/>
      <c r="E21" s="26"/>
      <c r="F21" s="26"/>
      <c r="G21" s="26"/>
      <c r="H21" s="26"/>
      <c r="I21" s="26"/>
      <c r="J21" s="1"/>
      <c r="K21" s="41"/>
      <c r="L21" s="41"/>
      <c r="M21" s="41"/>
      <c r="N21" s="29"/>
      <c r="O21" s="24"/>
      <c r="P21" s="77" t="s">
        <v>87</v>
      </c>
      <c r="Q21" s="78"/>
      <c r="R21" s="79" t="s">
        <v>59</v>
      </c>
      <c r="S21" s="79"/>
      <c r="T21" s="79"/>
      <c r="U21" s="79"/>
      <c r="V21" s="79"/>
      <c r="W21" s="79"/>
      <c r="X21" s="79"/>
      <c r="Y21" s="79"/>
      <c r="Z21" s="80" t="s">
        <v>50</v>
      </c>
      <c r="AA21" s="79"/>
      <c r="AB21" s="112" t="s">
        <v>60</v>
      </c>
      <c r="AC21" s="79"/>
      <c r="AD21" s="79"/>
      <c r="AE21" s="115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5" t="s">
        <v>19</v>
      </c>
      <c r="C22" s="46"/>
      <c r="D22" s="47"/>
      <c r="E22" s="27">
        <f>PRODUCT(U16)</f>
        <v>23</v>
      </c>
      <c r="F22" s="27">
        <f>PRODUCT(V16)</f>
        <v>0</v>
      </c>
      <c r="G22" s="27">
        <f>PRODUCT(W16)</f>
        <v>22</v>
      </c>
      <c r="H22" s="27">
        <f>PRODUCT(X16)</f>
        <v>12</v>
      </c>
      <c r="I22" s="27">
        <f>PRODUCT(Y16)</f>
        <v>73</v>
      </c>
      <c r="J22" s="1"/>
      <c r="K22" s="48">
        <f>PRODUCT((F22+G22)/E22)</f>
        <v>0.95652173913043481</v>
      </c>
      <c r="L22" s="48">
        <f>PRODUCT(H22/E22)</f>
        <v>0.52173913043478259</v>
      </c>
      <c r="M22" s="48">
        <f>PRODUCT(I22/E22)</f>
        <v>3.1739130434782608</v>
      </c>
      <c r="N22" s="49">
        <f>PRODUCT(I22/O22)</f>
        <v>0.53284671532846717</v>
      </c>
      <c r="O22" s="24">
        <v>137</v>
      </c>
      <c r="P22" s="77" t="s">
        <v>88</v>
      </c>
      <c r="Q22" s="78"/>
      <c r="R22" s="79" t="s">
        <v>57</v>
      </c>
      <c r="S22" s="79"/>
      <c r="T22" s="79"/>
      <c r="U22" s="79"/>
      <c r="V22" s="79"/>
      <c r="W22" s="79"/>
      <c r="X22" s="79"/>
      <c r="Y22" s="79"/>
      <c r="Z22" s="80" t="s">
        <v>56</v>
      </c>
      <c r="AA22" s="79"/>
      <c r="AB22" s="112" t="s">
        <v>58</v>
      </c>
      <c r="AC22" s="79"/>
      <c r="AD22" s="79"/>
      <c r="AE22" s="115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50" t="s">
        <v>20</v>
      </c>
      <c r="C23" s="51"/>
      <c r="D23" s="52"/>
      <c r="E23" s="18">
        <f>SUM(E20:E22)</f>
        <v>73</v>
      </c>
      <c r="F23" s="18">
        <f>SUM(F20:F22)</f>
        <v>1</v>
      </c>
      <c r="G23" s="18">
        <f>SUM(G20:G22)</f>
        <v>45</v>
      </c>
      <c r="H23" s="18">
        <f>SUM(H20:H22)</f>
        <v>21</v>
      </c>
      <c r="I23" s="18">
        <f>SUM(I20:I22)</f>
        <v>198</v>
      </c>
      <c r="J23" s="1"/>
      <c r="K23" s="53">
        <f>PRODUCT((F23+G23)/E23)</f>
        <v>0.63013698630136983</v>
      </c>
      <c r="L23" s="53">
        <f>PRODUCT(H23/E23)</f>
        <v>0.28767123287671231</v>
      </c>
      <c r="M23" s="53">
        <f>PRODUCT(I23/E23)</f>
        <v>2.7123287671232879</v>
      </c>
      <c r="N23" s="30">
        <f>PRODUCT(I23/O23)</f>
        <v>0.48425276242379744</v>
      </c>
      <c r="O23" s="24">
        <f>SUM(O20:O22)</f>
        <v>408.87737843551798</v>
      </c>
      <c r="P23" s="81" t="s">
        <v>51</v>
      </c>
      <c r="Q23" s="82"/>
      <c r="R23" s="83" t="s">
        <v>62</v>
      </c>
      <c r="S23" s="83"/>
      <c r="T23" s="83"/>
      <c r="U23" s="83"/>
      <c r="V23" s="83"/>
      <c r="W23" s="83"/>
      <c r="X23" s="83"/>
      <c r="Y23" s="83"/>
      <c r="Z23" s="84" t="s">
        <v>61</v>
      </c>
      <c r="AA23" s="83"/>
      <c r="AB23" s="113" t="s">
        <v>63</v>
      </c>
      <c r="AC23" s="83"/>
      <c r="AD23" s="83"/>
      <c r="AE23" s="116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39" t="s">
        <v>86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10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40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 t="s">
        <v>33</v>
      </c>
      <c r="C27" s="1"/>
      <c r="D27" s="56" t="s">
        <v>34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7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7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7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  <row r="211" spans="1:37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7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23"/>
      <c r="AG211" s="8"/>
      <c r="AH211" s="8"/>
      <c r="AI211" s="8"/>
      <c r="AJ211" s="8"/>
      <c r="AK211" s="8"/>
    </row>
    <row r="212" spans="1:37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7"/>
      <c r="O212" s="2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23"/>
      <c r="AG212" s="8"/>
      <c r="AH212" s="8"/>
      <c r="AI212" s="8"/>
      <c r="AJ212" s="8"/>
      <c r="AK212" s="8"/>
    </row>
  </sheetData>
  <sortState ref="B7:AF15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3.42578125" style="105" customWidth="1"/>
    <col min="4" max="4" width="10.5703125" style="106" customWidth="1"/>
    <col min="5" max="5" width="8" style="106" customWidth="1"/>
    <col min="6" max="6" width="0.7109375" style="36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43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8"/>
      <c r="B1" s="87" t="s">
        <v>64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40"/>
      <c r="R1" s="140"/>
      <c r="S1" s="140"/>
      <c r="T1" s="140"/>
      <c r="U1" s="140"/>
      <c r="V1" s="88"/>
      <c r="W1" s="89"/>
      <c r="X1" s="65"/>
      <c r="Y1" s="90"/>
      <c r="Z1" s="90"/>
      <c r="AA1" s="90"/>
      <c r="AB1" s="90"/>
      <c r="AC1" s="90"/>
      <c r="AD1" s="90"/>
    </row>
    <row r="2" spans="1:30" x14ac:dyDescent="0.25">
      <c r="A2" s="8"/>
      <c r="B2" s="108" t="s">
        <v>35</v>
      </c>
      <c r="C2" s="109" t="s">
        <v>44</v>
      </c>
      <c r="D2" s="91"/>
      <c r="E2" s="9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1"/>
      <c r="R2" s="141"/>
      <c r="S2" s="141"/>
      <c r="T2" s="141"/>
      <c r="U2" s="141"/>
      <c r="V2" s="11"/>
      <c r="W2" s="92"/>
      <c r="X2" s="60"/>
      <c r="Y2" s="90"/>
      <c r="Z2" s="90"/>
      <c r="AA2" s="90"/>
      <c r="AB2" s="90"/>
      <c r="AC2" s="90"/>
      <c r="AD2" s="90"/>
    </row>
    <row r="3" spans="1:30" x14ac:dyDescent="0.25">
      <c r="A3" s="8"/>
      <c r="B3" s="93" t="s">
        <v>65</v>
      </c>
      <c r="C3" s="22" t="s">
        <v>66</v>
      </c>
      <c r="D3" s="94" t="s">
        <v>67</v>
      </c>
      <c r="E3" s="95" t="s">
        <v>1</v>
      </c>
      <c r="F3" s="24"/>
      <c r="G3" s="96" t="s">
        <v>68</v>
      </c>
      <c r="H3" s="97" t="s">
        <v>69</v>
      </c>
      <c r="I3" s="97" t="s">
        <v>30</v>
      </c>
      <c r="J3" s="17" t="s">
        <v>70</v>
      </c>
      <c r="K3" s="98" t="s">
        <v>71</v>
      </c>
      <c r="L3" s="98" t="s">
        <v>72</v>
      </c>
      <c r="M3" s="96" t="s">
        <v>73</v>
      </c>
      <c r="N3" s="96" t="s">
        <v>29</v>
      </c>
      <c r="O3" s="97" t="s">
        <v>74</v>
      </c>
      <c r="P3" s="96" t="s">
        <v>69</v>
      </c>
      <c r="Q3" s="142" t="s">
        <v>3</v>
      </c>
      <c r="R3" s="142">
        <v>1</v>
      </c>
      <c r="S3" s="142">
        <v>2</v>
      </c>
      <c r="T3" s="142">
        <v>3</v>
      </c>
      <c r="U3" s="142" t="s">
        <v>75</v>
      </c>
      <c r="V3" s="17" t="s">
        <v>21</v>
      </c>
      <c r="W3" s="16" t="s">
        <v>76</v>
      </c>
      <c r="X3" s="16" t="s">
        <v>77</v>
      </c>
      <c r="Y3" s="90"/>
      <c r="Z3" s="90"/>
      <c r="AA3" s="90"/>
      <c r="AB3" s="90"/>
      <c r="AC3" s="90"/>
      <c r="AD3" s="90"/>
    </row>
    <row r="4" spans="1:30" x14ac:dyDescent="0.25">
      <c r="A4" s="8"/>
      <c r="B4" s="117" t="s">
        <v>79</v>
      </c>
      <c r="C4" s="118" t="s">
        <v>89</v>
      </c>
      <c r="D4" s="99" t="s">
        <v>78</v>
      </c>
      <c r="E4" s="119" t="s">
        <v>37</v>
      </c>
      <c r="F4" s="120"/>
      <c r="G4" s="100"/>
      <c r="H4" s="121"/>
      <c r="I4" s="100">
        <v>1</v>
      </c>
      <c r="J4" s="122"/>
      <c r="K4" s="122" t="s">
        <v>90</v>
      </c>
      <c r="L4" s="122"/>
      <c r="M4" s="122">
        <v>1</v>
      </c>
      <c r="N4" s="100"/>
      <c r="O4" s="121">
        <v>1</v>
      </c>
      <c r="P4" s="100"/>
      <c r="Q4" s="123" t="s">
        <v>91</v>
      </c>
      <c r="R4" s="123" t="s">
        <v>92</v>
      </c>
      <c r="S4" s="123" t="s">
        <v>92</v>
      </c>
      <c r="T4" s="123"/>
      <c r="U4" s="123" t="s">
        <v>93</v>
      </c>
      <c r="V4" s="124">
        <v>0.16666666666666666</v>
      </c>
      <c r="W4" s="125" t="s">
        <v>80</v>
      </c>
      <c r="X4" s="126" t="s">
        <v>81</v>
      </c>
      <c r="Y4" s="90"/>
      <c r="Z4" s="90"/>
      <c r="AA4" s="90"/>
      <c r="AB4" s="90"/>
      <c r="AC4" s="90"/>
      <c r="AD4" s="90"/>
    </row>
    <row r="5" spans="1:30" x14ac:dyDescent="0.25">
      <c r="A5" s="23"/>
      <c r="B5" s="117" t="s">
        <v>82</v>
      </c>
      <c r="C5" s="118" t="s">
        <v>94</v>
      </c>
      <c r="D5" s="99" t="s">
        <v>78</v>
      </c>
      <c r="E5" s="119" t="s">
        <v>37</v>
      </c>
      <c r="F5" s="120"/>
      <c r="G5" s="100">
        <v>1</v>
      </c>
      <c r="H5" s="121"/>
      <c r="I5" s="100"/>
      <c r="J5" s="122" t="s">
        <v>83</v>
      </c>
      <c r="K5" s="122">
        <v>5</v>
      </c>
      <c r="L5" s="122"/>
      <c r="M5" s="122">
        <v>1</v>
      </c>
      <c r="N5" s="100"/>
      <c r="O5" s="121">
        <v>2</v>
      </c>
      <c r="P5" s="100">
        <v>2</v>
      </c>
      <c r="Q5" s="123" t="s">
        <v>95</v>
      </c>
      <c r="R5" s="123" t="s">
        <v>96</v>
      </c>
      <c r="S5" s="123" t="s">
        <v>96</v>
      </c>
      <c r="T5" s="123" t="s">
        <v>97</v>
      </c>
      <c r="U5" s="123" t="s">
        <v>98</v>
      </c>
      <c r="V5" s="124">
        <v>0.625</v>
      </c>
      <c r="W5" s="125" t="s">
        <v>84</v>
      </c>
      <c r="X5" s="126" t="s">
        <v>85</v>
      </c>
      <c r="Y5" s="90"/>
      <c r="Z5" s="90"/>
      <c r="AA5" s="90"/>
      <c r="AB5" s="90"/>
      <c r="AC5" s="90"/>
      <c r="AD5" s="90"/>
    </row>
    <row r="6" spans="1:30" x14ac:dyDescent="0.25">
      <c r="A6" s="23"/>
      <c r="B6" s="22" t="s">
        <v>9</v>
      </c>
      <c r="C6" s="17"/>
      <c r="D6" s="16"/>
      <c r="E6" s="127"/>
      <c r="F6" s="128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3</v>
      </c>
      <c r="P6" s="18">
        <v>2</v>
      </c>
      <c r="Q6" s="129" t="s">
        <v>99</v>
      </c>
      <c r="R6" s="129" t="s">
        <v>97</v>
      </c>
      <c r="S6" s="129" t="s">
        <v>97</v>
      </c>
      <c r="T6" s="129" t="s">
        <v>97</v>
      </c>
      <c r="U6" s="129" t="s">
        <v>100</v>
      </c>
      <c r="V6" s="30">
        <v>0.42899999999999999</v>
      </c>
      <c r="W6" s="130"/>
      <c r="X6" s="129"/>
      <c r="Y6" s="90"/>
      <c r="Z6" s="90"/>
      <c r="AA6" s="90"/>
      <c r="AB6" s="90"/>
      <c r="AC6" s="90"/>
      <c r="AD6" s="90"/>
    </row>
    <row r="7" spans="1:30" x14ac:dyDescent="0.25">
      <c r="A7" s="23"/>
      <c r="B7" s="131"/>
      <c r="C7" s="132"/>
      <c r="D7" s="133"/>
      <c r="E7" s="134"/>
      <c r="F7" s="135"/>
      <c r="G7" s="132"/>
      <c r="H7" s="132"/>
      <c r="I7" s="132"/>
      <c r="J7" s="136"/>
      <c r="K7" s="136"/>
      <c r="L7" s="136"/>
      <c r="M7" s="132"/>
      <c r="N7" s="132"/>
      <c r="O7" s="132"/>
      <c r="P7" s="132"/>
      <c r="Q7" s="137"/>
      <c r="R7" s="137"/>
      <c r="S7" s="137"/>
      <c r="T7" s="137"/>
      <c r="U7" s="137"/>
      <c r="V7" s="132"/>
      <c r="W7" s="133"/>
      <c r="X7" s="138"/>
      <c r="Y7" s="90"/>
      <c r="Z7" s="90"/>
      <c r="AA7" s="90"/>
      <c r="AB7" s="90"/>
      <c r="AC7" s="90"/>
      <c r="AD7" s="90"/>
    </row>
    <row r="8" spans="1:30" x14ac:dyDescent="0.25">
      <c r="A8" s="23"/>
      <c r="B8" s="101"/>
      <c r="C8" s="1"/>
      <c r="D8" s="101"/>
      <c r="E8" s="102"/>
      <c r="G8" s="1"/>
      <c r="H8" s="37"/>
      <c r="I8" s="1"/>
      <c r="J8" s="24"/>
      <c r="K8" s="24"/>
      <c r="L8" s="24"/>
      <c r="M8" s="1"/>
      <c r="N8" s="1"/>
      <c r="O8" s="1"/>
      <c r="P8" s="1"/>
      <c r="Q8" s="139"/>
      <c r="R8" s="139"/>
      <c r="S8" s="139"/>
      <c r="T8" s="139"/>
      <c r="U8" s="139"/>
      <c r="V8" s="1"/>
      <c r="W8" s="101"/>
      <c r="X8" s="1"/>
      <c r="Y8" s="90"/>
      <c r="Z8" s="90"/>
      <c r="AA8" s="90"/>
      <c r="AB8" s="90"/>
      <c r="AC8" s="90"/>
      <c r="AD8" s="90"/>
    </row>
    <row r="9" spans="1:30" x14ac:dyDescent="0.25">
      <c r="A9" s="23"/>
      <c r="B9" s="101"/>
      <c r="C9" s="1"/>
      <c r="D9" s="101"/>
      <c r="E9" s="102"/>
      <c r="G9" s="1"/>
      <c r="H9" s="37"/>
      <c r="I9" s="1"/>
      <c r="J9" s="24"/>
      <c r="K9" s="24"/>
      <c r="L9" s="24"/>
      <c r="M9" s="1"/>
      <c r="N9" s="1"/>
      <c r="O9" s="1"/>
      <c r="P9" s="1"/>
      <c r="Q9" s="139"/>
      <c r="R9" s="139"/>
      <c r="S9" s="139"/>
      <c r="T9" s="139"/>
      <c r="U9" s="139"/>
      <c r="V9" s="1"/>
      <c r="W9" s="101"/>
      <c r="X9" s="1"/>
      <c r="Y9" s="90"/>
      <c r="Z9" s="90"/>
      <c r="AA9" s="90"/>
      <c r="AB9" s="90"/>
      <c r="AC9" s="90"/>
      <c r="AD9" s="90"/>
    </row>
    <row r="10" spans="1:30" x14ac:dyDescent="0.25">
      <c r="A10" s="23"/>
      <c r="B10" s="101"/>
      <c r="C10" s="1"/>
      <c r="D10" s="101"/>
      <c r="E10" s="102"/>
      <c r="G10" s="1"/>
      <c r="H10" s="37"/>
      <c r="I10" s="1"/>
      <c r="J10" s="24"/>
      <c r="K10" s="24"/>
      <c r="L10" s="24"/>
      <c r="M10" s="1"/>
      <c r="N10" s="1"/>
      <c r="O10" s="1"/>
      <c r="P10" s="1"/>
      <c r="Q10" s="139"/>
      <c r="R10" s="139"/>
      <c r="S10" s="139"/>
      <c r="T10" s="139"/>
      <c r="U10" s="139"/>
      <c r="V10" s="1"/>
      <c r="W10" s="101"/>
      <c r="X10" s="1"/>
      <c r="Y10" s="90"/>
      <c r="Z10" s="90"/>
      <c r="AA10" s="90"/>
      <c r="AB10" s="90"/>
      <c r="AC10" s="90"/>
      <c r="AD10" s="90"/>
    </row>
    <row r="11" spans="1:30" x14ac:dyDescent="0.25">
      <c r="A11" s="23"/>
      <c r="B11" s="101"/>
      <c r="C11" s="1"/>
      <c r="D11" s="101"/>
      <c r="E11" s="102"/>
      <c r="G11" s="1"/>
      <c r="H11" s="37"/>
      <c r="I11" s="1"/>
      <c r="J11" s="24"/>
      <c r="K11" s="24"/>
      <c r="L11" s="24"/>
      <c r="M11" s="1"/>
      <c r="N11" s="1"/>
      <c r="O11" s="1"/>
      <c r="P11" s="1"/>
      <c r="Q11" s="139"/>
      <c r="R11" s="139"/>
      <c r="S11" s="139"/>
      <c r="T11" s="139"/>
      <c r="U11" s="139"/>
      <c r="V11" s="1"/>
      <c r="W11" s="101"/>
      <c r="X11" s="1"/>
      <c r="Y11" s="90"/>
      <c r="Z11" s="90"/>
      <c r="AA11" s="90"/>
      <c r="AB11" s="90"/>
      <c r="AC11" s="90"/>
      <c r="AD11" s="90"/>
    </row>
    <row r="12" spans="1:30" x14ac:dyDescent="0.25">
      <c r="A12" s="23"/>
      <c r="B12" s="101"/>
      <c r="C12" s="1"/>
      <c r="D12" s="101"/>
      <c r="E12" s="102"/>
      <c r="G12" s="1"/>
      <c r="H12" s="37"/>
      <c r="I12" s="1"/>
      <c r="J12" s="24"/>
      <c r="K12" s="24"/>
      <c r="L12" s="24"/>
      <c r="M12" s="1"/>
      <c r="N12" s="1"/>
      <c r="O12" s="1"/>
      <c r="P12" s="1"/>
      <c r="Q12" s="139"/>
      <c r="R12" s="139"/>
      <c r="S12" s="139"/>
      <c r="T12" s="139"/>
      <c r="U12" s="139"/>
      <c r="V12" s="1"/>
      <c r="W12" s="101"/>
      <c r="X12" s="1"/>
      <c r="Y12" s="90"/>
      <c r="Z12" s="90"/>
      <c r="AA12" s="90"/>
      <c r="AB12" s="90"/>
      <c r="AC12" s="90"/>
      <c r="AD12" s="90"/>
    </row>
    <row r="13" spans="1:30" x14ac:dyDescent="0.25">
      <c r="A13" s="23"/>
      <c r="B13" s="101"/>
      <c r="C13" s="1"/>
      <c r="D13" s="101"/>
      <c r="E13" s="102"/>
      <c r="G13" s="1"/>
      <c r="H13" s="37"/>
      <c r="I13" s="1"/>
      <c r="J13" s="24"/>
      <c r="K13" s="24"/>
      <c r="L13" s="24"/>
      <c r="M13" s="1"/>
      <c r="N13" s="1"/>
      <c r="O13" s="1"/>
      <c r="P13" s="1"/>
      <c r="Q13" s="139"/>
      <c r="R13" s="139"/>
      <c r="S13" s="139"/>
      <c r="T13" s="139"/>
      <c r="U13" s="139"/>
      <c r="V13" s="1"/>
      <c r="W13" s="101"/>
      <c r="X13" s="1"/>
      <c r="Y13" s="90"/>
      <c r="Z13" s="90"/>
      <c r="AA13" s="90"/>
      <c r="AB13" s="90"/>
      <c r="AC13" s="90"/>
      <c r="AD13" s="90"/>
    </row>
    <row r="14" spans="1:30" x14ac:dyDescent="0.25">
      <c r="A14" s="23"/>
      <c r="B14" s="101"/>
      <c r="C14" s="1"/>
      <c r="D14" s="101"/>
      <c r="E14" s="102"/>
      <c r="G14" s="1"/>
      <c r="H14" s="37"/>
      <c r="I14" s="1"/>
      <c r="J14" s="24"/>
      <c r="K14" s="24"/>
      <c r="L14" s="24"/>
      <c r="M14" s="1"/>
      <c r="N14" s="1"/>
      <c r="O14" s="1"/>
      <c r="P14" s="1"/>
      <c r="Q14" s="139"/>
      <c r="R14" s="139"/>
      <c r="S14" s="139"/>
      <c r="T14" s="139"/>
      <c r="U14" s="139"/>
      <c r="V14" s="1"/>
      <c r="W14" s="101"/>
      <c r="X14" s="1"/>
      <c r="Y14" s="90"/>
      <c r="Z14" s="90"/>
      <c r="AA14" s="90"/>
      <c r="AB14" s="90"/>
      <c r="AC14" s="90"/>
      <c r="AD14" s="90"/>
    </row>
    <row r="15" spans="1:30" x14ac:dyDescent="0.25">
      <c r="A15" s="23"/>
      <c r="B15" s="101"/>
      <c r="C15" s="1"/>
      <c r="D15" s="101"/>
      <c r="E15" s="10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39"/>
      <c r="R15" s="139"/>
      <c r="S15" s="139"/>
      <c r="T15" s="139"/>
      <c r="U15" s="139"/>
      <c r="V15" s="1"/>
      <c r="W15" s="101"/>
      <c r="X15" s="1"/>
      <c r="Y15" s="90"/>
      <c r="Z15" s="90"/>
      <c r="AA15" s="90"/>
      <c r="AB15" s="90"/>
      <c r="AC15" s="90"/>
      <c r="AD15" s="90"/>
    </row>
    <row r="16" spans="1:30" x14ac:dyDescent="0.25">
      <c r="A16" s="23"/>
      <c r="B16" s="101"/>
      <c r="C16" s="1"/>
      <c r="D16" s="101"/>
      <c r="E16" s="10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39"/>
      <c r="R16" s="139"/>
      <c r="S16" s="139"/>
      <c r="T16" s="139"/>
      <c r="U16" s="139"/>
      <c r="V16" s="1"/>
      <c r="W16" s="101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101"/>
      <c r="C17" s="1"/>
      <c r="D17" s="101"/>
      <c r="E17" s="10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39"/>
      <c r="R17" s="139"/>
      <c r="S17" s="139"/>
      <c r="T17" s="139"/>
      <c r="U17" s="139"/>
      <c r="V17" s="1"/>
      <c r="W17" s="101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101"/>
      <c r="C18" s="1"/>
      <c r="D18" s="101"/>
      <c r="E18" s="10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39"/>
      <c r="R18" s="139"/>
      <c r="S18" s="139"/>
      <c r="T18" s="139"/>
      <c r="U18" s="139"/>
      <c r="V18" s="1"/>
      <c r="W18" s="101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101"/>
      <c r="C19" s="1"/>
      <c r="D19" s="101"/>
      <c r="E19" s="10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39"/>
      <c r="R19" s="139"/>
      <c r="S19" s="139"/>
      <c r="T19" s="139"/>
      <c r="U19" s="139"/>
      <c r="V19" s="1"/>
      <c r="W19" s="101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101"/>
      <c r="C20" s="1"/>
      <c r="D20" s="101"/>
      <c r="E20" s="10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39"/>
      <c r="R20" s="139"/>
      <c r="S20" s="139"/>
      <c r="T20" s="139"/>
      <c r="U20" s="139"/>
      <c r="V20" s="1"/>
      <c r="W20" s="101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101"/>
      <c r="C21" s="1"/>
      <c r="D21" s="101"/>
      <c r="E21" s="10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39"/>
      <c r="R21" s="139"/>
      <c r="S21" s="139"/>
      <c r="T21" s="139"/>
      <c r="U21" s="139"/>
      <c r="V21" s="1"/>
      <c r="W21" s="101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101"/>
      <c r="C22" s="1"/>
      <c r="D22" s="101"/>
      <c r="E22" s="10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39"/>
      <c r="R22" s="139"/>
      <c r="S22" s="139"/>
      <c r="T22" s="139"/>
      <c r="U22" s="139"/>
      <c r="V22" s="1"/>
      <c r="W22" s="101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101"/>
      <c r="C23" s="1"/>
      <c r="D23" s="101"/>
      <c r="E23" s="10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39"/>
      <c r="R23" s="139"/>
      <c r="S23" s="139"/>
      <c r="T23" s="139"/>
      <c r="U23" s="139"/>
      <c r="V23" s="1"/>
      <c r="W23" s="101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101"/>
      <c r="C24" s="1"/>
      <c r="D24" s="101"/>
      <c r="E24" s="10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39"/>
      <c r="R24" s="139"/>
      <c r="S24" s="139"/>
      <c r="T24" s="139"/>
      <c r="U24" s="139"/>
      <c r="V24" s="1"/>
      <c r="W24" s="101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101"/>
      <c r="C25" s="1"/>
      <c r="D25" s="101"/>
      <c r="E25" s="10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39"/>
      <c r="R25" s="139"/>
      <c r="S25" s="139"/>
      <c r="T25" s="139"/>
      <c r="U25" s="139"/>
      <c r="V25" s="1"/>
      <c r="W25" s="101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101"/>
      <c r="C26" s="1"/>
      <c r="D26" s="101"/>
      <c r="E26" s="10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39"/>
      <c r="R26" s="139"/>
      <c r="S26" s="139"/>
      <c r="T26" s="139"/>
      <c r="U26" s="139"/>
      <c r="V26" s="1"/>
      <c r="W26" s="101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101"/>
      <c r="C27" s="1"/>
      <c r="D27" s="101"/>
      <c r="E27" s="10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39"/>
      <c r="R27" s="139"/>
      <c r="S27" s="139"/>
      <c r="T27" s="139"/>
      <c r="U27" s="139"/>
      <c r="V27" s="1"/>
      <c r="W27" s="101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101"/>
      <c r="C28" s="1"/>
      <c r="D28" s="101"/>
      <c r="E28" s="10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39"/>
      <c r="R28" s="139"/>
      <c r="S28" s="139"/>
      <c r="T28" s="139"/>
      <c r="U28" s="139"/>
      <c r="V28" s="1"/>
      <c r="W28" s="101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101"/>
      <c r="C29" s="1"/>
      <c r="D29" s="101"/>
      <c r="E29" s="10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39"/>
      <c r="R29" s="139"/>
      <c r="S29" s="139"/>
      <c r="T29" s="139"/>
      <c r="U29" s="139"/>
      <c r="V29" s="1"/>
      <c r="W29" s="101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101"/>
      <c r="C30" s="1"/>
      <c r="D30" s="101"/>
      <c r="E30" s="10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39"/>
      <c r="R30" s="139"/>
      <c r="S30" s="139"/>
      <c r="T30" s="139"/>
      <c r="U30" s="139"/>
      <c r="V30" s="1"/>
      <c r="W30" s="101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101"/>
      <c r="C31" s="1"/>
      <c r="D31" s="101"/>
      <c r="E31" s="10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39"/>
      <c r="R31" s="139"/>
      <c r="S31" s="139"/>
      <c r="T31" s="139"/>
      <c r="U31" s="139"/>
      <c r="V31" s="1"/>
      <c r="W31" s="101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101"/>
      <c r="C32" s="1"/>
      <c r="D32" s="101"/>
      <c r="E32" s="10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39"/>
      <c r="R32" s="139"/>
      <c r="S32" s="139"/>
      <c r="T32" s="139"/>
      <c r="U32" s="139"/>
      <c r="V32" s="1"/>
      <c r="W32" s="101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01"/>
      <c r="C33" s="1"/>
      <c r="D33" s="101"/>
      <c r="E33" s="10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39"/>
      <c r="R33" s="139"/>
      <c r="S33" s="139"/>
      <c r="T33" s="139"/>
      <c r="U33" s="139"/>
      <c r="V33" s="1"/>
      <c r="W33" s="101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01"/>
      <c r="C34" s="1"/>
      <c r="D34" s="101"/>
      <c r="E34" s="10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39"/>
      <c r="R34" s="139"/>
      <c r="S34" s="139"/>
      <c r="T34" s="139"/>
      <c r="U34" s="139"/>
      <c r="V34" s="1"/>
      <c r="W34" s="101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2019-02-15T23:51:02Z</dcterms:modified>
</cp:coreProperties>
</file>