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M10" i="2"/>
  <c r="I10" i="2"/>
  <c r="G10" i="2"/>
  <c r="T20" i="1" l="1"/>
  <c r="T19" i="1"/>
  <c r="T18" i="1"/>
  <c r="T17" i="1"/>
  <c r="T16" i="1"/>
  <c r="T15" i="1"/>
  <c r="O20" i="1" l="1"/>
  <c r="O19" i="1"/>
  <c r="O18" i="1"/>
  <c r="O17" i="1"/>
  <c r="O16" i="1"/>
  <c r="O14" i="1"/>
  <c r="O13" i="1"/>
  <c r="O12" i="1"/>
  <c r="O11" i="1"/>
  <c r="O10" i="1"/>
  <c r="O9" i="1"/>
  <c r="M20" i="1"/>
  <c r="M19" i="1"/>
  <c r="M18" i="1"/>
  <c r="M17" i="1"/>
  <c r="M16" i="1"/>
  <c r="O15" i="1"/>
  <c r="M15" i="1"/>
  <c r="M14" i="1"/>
  <c r="M13" i="1"/>
  <c r="M9" i="1"/>
  <c r="AJ21" i="1"/>
  <c r="AI21" i="1"/>
  <c r="AH21" i="1"/>
  <c r="AG21" i="1"/>
  <c r="AF21" i="1"/>
  <c r="AE21" i="1"/>
  <c r="AD21" i="1"/>
  <c r="I27" i="1" s="1"/>
  <c r="AC21" i="1"/>
  <c r="H27" i="1" s="1"/>
  <c r="AB21" i="1"/>
  <c r="G27" i="1" s="1"/>
  <c r="AA21" i="1"/>
  <c r="F27" i="1" s="1"/>
  <c r="Z21" i="1"/>
  <c r="E27" i="1" s="1"/>
  <c r="Y21" i="1"/>
  <c r="I26" i="1" s="1"/>
  <c r="X21" i="1"/>
  <c r="H26" i="1" s="1"/>
  <c r="W21" i="1"/>
  <c r="G26" i="1" s="1"/>
  <c r="V21" i="1"/>
  <c r="F26" i="1" s="1"/>
  <c r="U21" i="1"/>
  <c r="E26" i="1" s="1"/>
  <c r="L21" i="1"/>
  <c r="T21" i="1" s="1"/>
  <c r="K21" i="1"/>
  <c r="J21" i="1"/>
  <c r="I21" i="1"/>
  <c r="I25" i="1" s="1"/>
  <c r="H21" i="1"/>
  <c r="H25" i="1" s="1"/>
  <c r="G21" i="1"/>
  <c r="G25" i="1" s="1"/>
  <c r="F21" i="1"/>
  <c r="F25" i="1" s="1"/>
  <c r="F28" i="1" s="1"/>
  <c r="E21" i="1"/>
  <c r="E25" i="1" s="1"/>
  <c r="E28" i="1" s="1"/>
  <c r="K26" i="1" l="1"/>
  <c r="L26" i="1"/>
  <c r="M26" i="1"/>
  <c r="N26" i="1"/>
  <c r="K27" i="1"/>
  <c r="L27" i="1"/>
  <c r="M27" i="1"/>
  <c r="M21" i="1"/>
  <c r="O21" i="1"/>
  <c r="O25" i="1" s="1"/>
  <c r="O28" i="1" s="1"/>
  <c r="K25" i="1"/>
  <c r="G28" i="1"/>
  <c r="K28" i="1" s="1"/>
  <c r="I28" i="1"/>
  <c r="M28" i="1" s="1"/>
  <c r="M25" i="1"/>
  <c r="L25" i="1"/>
  <c r="H28" i="1"/>
  <c r="L28" i="1" s="1"/>
  <c r="D22" i="1"/>
  <c r="N21" i="1"/>
  <c r="N25" i="1" s="1"/>
  <c r="N28" i="1" l="1"/>
</calcChain>
</file>

<file path=xl/sharedStrings.xml><?xml version="1.0" encoding="utf-8"?>
<sst xmlns="http://schemas.openxmlformats.org/spreadsheetml/2006/main" count="217" uniqueCount="129">
  <si>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</si>
  <si>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</si>
  <si>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</si>
  <si>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</si>
  <si>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</si>
  <si>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</si>
  <si>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</si>
  <si>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</si>
  <si>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</si>
  <si>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</si>
  <si>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</si>
  <si>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</si>
  <si>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</si>
  <si>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</si>
  <si>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</si>
  <si>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</si>
  <si>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</si>
  <si>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</si>
  <si>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</si>
  <si>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</si>
  <si>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</si>
  <si>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</si>
  <si>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</si>
  <si>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</si>
  <si>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</si>
  <si>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</si>
  <si>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</si>
  <si>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</si>
  <si>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</si>
  <si>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</si>
  <si>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</si>
  <si>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</si>
  <si>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</si>
  <si>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</si>
  <si>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</si>
  <si>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</si>
  <si>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</si>
  <si>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</si>
  <si>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10.</t>
  </si>
  <si>
    <t>Tahko</t>
  </si>
  <si>
    <t>9.</t>
  </si>
  <si>
    <t>7.</t>
  </si>
  <si>
    <t>YJ</t>
  </si>
  <si>
    <t>6.</t>
  </si>
  <si>
    <t>YPJ</t>
  </si>
  <si>
    <t>11.</t>
  </si>
  <si>
    <t>3.</t>
  </si>
  <si>
    <t>ViPa</t>
  </si>
  <si>
    <t>5.</t>
  </si>
  <si>
    <t>PeTo</t>
  </si>
  <si>
    <t>Sari Siirola</t>
  </si>
  <si>
    <t>4.6.1971</t>
  </si>
  <si>
    <t>Tahko = Hyvinkään Tahko  (1915)</t>
  </si>
  <si>
    <t>YPJ = Ylihärmän Pesis-Junkkarit  (1996)</t>
  </si>
  <si>
    <t>YJ = Ylihärmän Junkkarit  (1908)</t>
  </si>
  <si>
    <t>ViPa = Vihdin Pallo  (1967)</t>
  </si>
  <si>
    <t>PeTo = Peräseinäjoen Toive  (1927)</t>
  </si>
  <si>
    <t>02.05. 1993  Tahko - Turku-Pesis  29-6</t>
  </si>
  <si>
    <t xml:space="preserve">  17 v 10 kk 28 pv</t>
  </si>
  <si>
    <t>L+T</t>
  </si>
  <si>
    <t>1.</t>
  </si>
  <si>
    <t>2.</t>
  </si>
  <si>
    <t>4.</t>
  </si>
  <si>
    <t>RPL</t>
  </si>
  <si>
    <t>ykköspesis</t>
  </si>
  <si>
    <t>ykkössarja</t>
  </si>
  <si>
    <t>RPL = Riihimäen Pallonlyöjät  (1924)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</si>
  <si>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</si>
  <si>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</si>
  <si>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</si>
  <si>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</si>
  <si>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</si>
  <si>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</si>
  <si>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</si>
  <si>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</si>
  <si>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</si>
  <si>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</si>
  <si>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</si>
  <si>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</si>
  <si>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</si>
  <si>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</si>
  <si>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16.08. 1997  Hyvinkää</t>
  </si>
  <si>
    <t>2-0  (1-0, 4-3)</t>
  </si>
  <si>
    <t>Länsi</t>
  </si>
  <si>
    <t>Petri Kaijansinkko</t>
  </si>
  <si>
    <t>3651</t>
  </si>
  <si>
    <t>27.06. 1998  Sotkamo</t>
  </si>
  <si>
    <t>2-1  (5-4, 2-6, 0-0, 2-1)</t>
  </si>
  <si>
    <t>1v</t>
  </si>
  <si>
    <t>II p</t>
  </si>
  <si>
    <t>Tuomo Tallbacka</t>
  </si>
  <si>
    <t>4420</t>
  </si>
  <si>
    <t>14.07. 2001  Hamina</t>
  </si>
  <si>
    <t>2-1  (4-3, 2-4, 4-2)</t>
  </si>
  <si>
    <t>Jussi Viljanen</t>
  </si>
  <si>
    <t>3590</t>
  </si>
  <si>
    <t>29.06. 2002  Seinäjoki</t>
  </si>
  <si>
    <t>0-2  (2-3, 0-4)</t>
  </si>
  <si>
    <t>Jussi Järvinen</t>
  </si>
  <si>
    <t>3420</t>
  </si>
  <si>
    <t>01.08. 2003  Sotkamo</t>
  </si>
  <si>
    <t>2-1  (2-4, 7-2, 1-1, 3-1)</t>
  </si>
  <si>
    <t>Mika Sirviö</t>
  </si>
  <si>
    <t>2620</t>
  </si>
  <si>
    <t>2-0  (2-0, 8-5)</t>
  </si>
  <si>
    <t>PeTo-Jussit</t>
  </si>
  <si>
    <t>3270</t>
  </si>
  <si>
    <t>26 v  2 kk  12 pv</t>
  </si>
  <si>
    <t xml:space="preserve"> ITÄ - LÄNSI - KORTTI</t>
  </si>
  <si>
    <t>jok</t>
  </si>
  <si>
    <t xml:space="preserve">Lyöty </t>
  </si>
  <si>
    <t xml:space="preserve">Tuotu </t>
  </si>
  <si>
    <t xml:space="preserve"> Etenijäkuningatar  2001   &lt;&gt;   Kultainen maila  2001</t>
  </si>
  <si>
    <t>3/4</t>
  </si>
  <si>
    <t>7/10</t>
  </si>
  <si>
    <t>4/6</t>
  </si>
  <si>
    <t>6/8</t>
  </si>
  <si>
    <t>4/5</t>
  </si>
  <si>
    <t>2/3</t>
  </si>
  <si>
    <t>2/5</t>
  </si>
  <si>
    <t>1/3</t>
  </si>
  <si>
    <t>1/1</t>
  </si>
  <si>
    <t>0/1</t>
  </si>
  <si>
    <t>2/2</t>
  </si>
  <si>
    <t>27.06. 2004  Hyvinkää</t>
  </si>
  <si>
    <t>0/2</t>
  </si>
  <si>
    <t>20/32</t>
  </si>
  <si>
    <t>13/19</t>
  </si>
  <si>
    <t>7/12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</si>
</sst>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1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8.71093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18" width="5.7109375" style="78" customWidth="1"/>
    <col min="19" max="19" width="5.7109375" style="77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3" t="s">
        <v>50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76"/>
      <c r="Q1" s="76"/>
      <c r="R1" s="7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79">
        <v>1988</v>
      </c>
      <c r="C4" s="79"/>
      <c r="D4" s="80" t="s">
        <v>63</v>
      </c>
      <c r="E4" s="79"/>
      <c r="F4" s="81" t="s">
        <v>65</v>
      </c>
      <c r="G4" s="82"/>
      <c r="H4" s="83"/>
      <c r="I4" s="79"/>
      <c r="J4" s="79"/>
      <c r="K4" s="79"/>
      <c r="L4" s="79"/>
      <c r="M4" s="79"/>
      <c r="N4" s="84"/>
      <c r="O4" s="36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32"/>
      <c r="AJ4" s="26"/>
      <c r="AK4" s="8"/>
      <c r="AL4" s="8"/>
      <c r="AM4" s="8"/>
      <c r="AN4" s="8"/>
      <c r="AO4" s="8"/>
      <c r="AP4" s="8"/>
    </row>
    <row r="5" spans="1:42" ht="15" customHeight="1" x14ac:dyDescent="0.25">
      <c r="A5" s="1"/>
      <c r="B5" s="79">
        <v>1989</v>
      </c>
      <c r="C5" s="79"/>
      <c r="D5" s="80" t="s">
        <v>63</v>
      </c>
      <c r="E5" s="79"/>
      <c r="F5" s="81" t="s">
        <v>65</v>
      </c>
      <c r="G5" s="82"/>
      <c r="H5" s="83"/>
      <c r="I5" s="79"/>
      <c r="J5" s="79"/>
      <c r="K5" s="79"/>
      <c r="L5" s="79"/>
      <c r="M5" s="79"/>
      <c r="N5" s="84"/>
      <c r="O5" s="36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32"/>
      <c r="AJ5" s="26"/>
      <c r="AK5" s="8"/>
      <c r="AL5" s="8"/>
      <c r="AM5" s="8"/>
      <c r="AN5" s="8"/>
      <c r="AO5" s="8"/>
      <c r="AP5" s="8"/>
    </row>
    <row r="6" spans="1:42" ht="15" customHeight="1" x14ac:dyDescent="0.25">
      <c r="A6" s="1"/>
      <c r="B6" s="79">
        <v>1990</v>
      </c>
      <c r="C6" s="79"/>
      <c r="D6" s="80" t="s">
        <v>63</v>
      </c>
      <c r="E6" s="79"/>
      <c r="F6" s="81" t="s">
        <v>65</v>
      </c>
      <c r="G6" s="82"/>
      <c r="H6" s="83"/>
      <c r="I6" s="79"/>
      <c r="J6" s="79"/>
      <c r="K6" s="79"/>
      <c r="L6" s="79"/>
      <c r="M6" s="79"/>
      <c r="N6" s="84"/>
      <c r="O6" s="36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32"/>
      <c r="AJ6" s="26"/>
      <c r="AK6" s="8"/>
      <c r="AL6" s="8"/>
      <c r="AM6" s="8"/>
      <c r="AN6" s="8"/>
      <c r="AO6" s="8"/>
      <c r="AP6" s="8"/>
    </row>
    <row r="7" spans="1:42" ht="15" customHeight="1" x14ac:dyDescent="0.25">
      <c r="A7" s="1"/>
      <c r="B7" s="79">
        <v>1991</v>
      </c>
      <c r="C7" s="79"/>
      <c r="D7" s="80" t="s">
        <v>63</v>
      </c>
      <c r="E7" s="79"/>
      <c r="F7" s="81" t="s">
        <v>65</v>
      </c>
      <c r="G7" s="82"/>
      <c r="H7" s="83"/>
      <c r="I7" s="79"/>
      <c r="J7" s="79"/>
      <c r="K7" s="79"/>
      <c r="L7" s="79"/>
      <c r="M7" s="79"/>
      <c r="N7" s="84"/>
      <c r="O7" s="36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32"/>
      <c r="AJ7" s="26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79">
        <v>1992</v>
      </c>
      <c r="C8" s="79"/>
      <c r="D8" s="80" t="s">
        <v>63</v>
      </c>
      <c r="E8" s="79"/>
      <c r="F8" s="81" t="s">
        <v>64</v>
      </c>
      <c r="G8" s="82"/>
      <c r="H8" s="83"/>
      <c r="I8" s="79"/>
      <c r="J8" s="79"/>
      <c r="K8" s="79"/>
      <c r="L8" s="79"/>
      <c r="M8" s="79"/>
      <c r="N8" s="84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1993</v>
      </c>
      <c r="C9" s="26" t="s">
        <v>38</v>
      </c>
      <c r="D9" s="39" t="s">
        <v>39</v>
      </c>
      <c r="E9" s="26">
        <v>24</v>
      </c>
      <c r="F9" s="26">
        <v>5</v>
      </c>
      <c r="G9" s="26">
        <v>24</v>
      </c>
      <c r="H9" s="26">
        <v>24</v>
      </c>
      <c r="I9" s="26">
        <v>110</v>
      </c>
      <c r="J9" s="26">
        <v>26</v>
      </c>
      <c r="K9" s="26">
        <v>24</v>
      </c>
      <c r="L9" s="26">
        <v>31</v>
      </c>
      <c r="M9" s="26">
        <f>SUM(F9+G9)</f>
        <v>29</v>
      </c>
      <c r="N9" s="74">
        <v>0.58399999999999996</v>
      </c>
      <c r="O9" s="24">
        <f t="shared" ref="O9:O14" si="0">PRODUCT(I9/N9)</f>
        <v>188.35616438356166</v>
      </c>
      <c r="P9" s="18"/>
      <c r="Q9" s="18"/>
      <c r="R9" s="18"/>
      <c r="S9" s="18"/>
      <c r="U9" s="26"/>
      <c r="V9" s="41"/>
      <c r="W9" s="41"/>
      <c r="X9" s="32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1994</v>
      </c>
      <c r="C10" s="26" t="s">
        <v>40</v>
      </c>
      <c r="D10" s="39" t="s">
        <v>39</v>
      </c>
      <c r="E10" s="26">
        <v>23</v>
      </c>
      <c r="F10" s="26">
        <v>1</v>
      </c>
      <c r="G10" s="26">
        <v>11</v>
      </c>
      <c r="H10" s="26">
        <v>22</v>
      </c>
      <c r="I10" s="26">
        <v>90</v>
      </c>
      <c r="J10" s="26">
        <v>25</v>
      </c>
      <c r="K10" s="26">
        <v>33</v>
      </c>
      <c r="L10" s="26">
        <v>20</v>
      </c>
      <c r="M10" s="26">
        <v>12</v>
      </c>
      <c r="N10" s="74">
        <v>0.63800000000000001</v>
      </c>
      <c r="O10" s="24">
        <f t="shared" si="0"/>
        <v>141.06583072100312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1995</v>
      </c>
      <c r="C11" s="26" t="s">
        <v>41</v>
      </c>
      <c r="D11" s="39" t="s">
        <v>42</v>
      </c>
      <c r="E11" s="26">
        <v>22</v>
      </c>
      <c r="F11" s="26">
        <v>6</v>
      </c>
      <c r="G11" s="26">
        <v>21</v>
      </c>
      <c r="H11" s="26">
        <v>24</v>
      </c>
      <c r="I11" s="26">
        <v>115</v>
      </c>
      <c r="J11" s="26">
        <v>13</v>
      </c>
      <c r="K11" s="26">
        <v>31</v>
      </c>
      <c r="L11" s="26">
        <v>44</v>
      </c>
      <c r="M11" s="26">
        <v>27</v>
      </c>
      <c r="N11" s="29">
        <v>0.65300000000000002</v>
      </c>
      <c r="O11" s="24">
        <f t="shared" si="0"/>
        <v>176.11026033690658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1996</v>
      </c>
      <c r="C12" s="26" t="s">
        <v>43</v>
      </c>
      <c r="D12" s="39" t="s">
        <v>42</v>
      </c>
      <c r="E12" s="26">
        <v>24</v>
      </c>
      <c r="F12" s="26">
        <v>4</v>
      </c>
      <c r="G12" s="26">
        <v>28</v>
      </c>
      <c r="H12" s="26">
        <v>37</v>
      </c>
      <c r="I12" s="26">
        <v>122</v>
      </c>
      <c r="J12" s="26">
        <v>31</v>
      </c>
      <c r="K12" s="26">
        <v>32</v>
      </c>
      <c r="L12" s="26">
        <v>27</v>
      </c>
      <c r="M12" s="26">
        <v>32</v>
      </c>
      <c r="N12" s="29">
        <v>0.622</v>
      </c>
      <c r="O12" s="24">
        <f t="shared" si="0"/>
        <v>196.14147909967846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1997</v>
      </c>
      <c r="C13" s="26" t="s">
        <v>43</v>
      </c>
      <c r="D13" s="39" t="s">
        <v>44</v>
      </c>
      <c r="E13" s="26">
        <v>24</v>
      </c>
      <c r="F13" s="26">
        <v>10</v>
      </c>
      <c r="G13" s="26">
        <v>15</v>
      </c>
      <c r="H13" s="26">
        <v>61</v>
      </c>
      <c r="I13" s="26">
        <v>159</v>
      </c>
      <c r="J13" s="26">
        <v>81</v>
      </c>
      <c r="K13" s="26">
        <v>34</v>
      </c>
      <c r="L13" s="26">
        <v>19</v>
      </c>
      <c r="M13" s="26">
        <f t="shared" ref="M13:M20" si="1">PRODUCT(F13+G13)</f>
        <v>25</v>
      </c>
      <c r="N13" s="29">
        <v>0.628</v>
      </c>
      <c r="O13" s="24">
        <f t="shared" si="0"/>
        <v>253.18471337579618</v>
      </c>
      <c r="P13" s="18"/>
      <c r="Q13" s="18" t="s">
        <v>62</v>
      </c>
      <c r="R13" s="18" t="s">
        <v>48</v>
      </c>
      <c r="S13" s="18" t="s">
        <v>48</v>
      </c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1998</v>
      </c>
      <c r="C14" s="26" t="s">
        <v>45</v>
      </c>
      <c r="D14" s="39" t="s">
        <v>44</v>
      </c>
      <c r="E14" s="26">
        <v>22</v>
      </c>
      <c r="F14" s="26">
        <v>1</v>
      </c>
      <c r="G14" s="26">
        <v>2</v>
      </c>
      <c r="H14" s="26">
        <v>21</v>
      </c>
      <c r="I14" s="26">
        <v>99</v>
      </c>
      <c r="J14" s="26">
        <v>28</v>
      </c>
      <c r="K14" s="26">
        <v>50</v>
      </c>
      <c r="L14" s="26">
        <v>18</v>
      </c>
      <c r="M14" s="26">
        <f t="shared" si="1"/>
        <v>3</v>
      </c>
      <c r="N14" s="29">
        <v>0.57899999999999996</v>
      </c>
      <c r="O14" s="24">
        <f t="shared" si="0"/>
        <v>170.98445595854923</v>
      </c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1999</v>
      </c>
      <c r="C15" s="26" t="s">
        <v>46</v>
      </c>
      <c r="D15" s="39" t="s">
        <v>47</v>
      </c>
      <c r="E15" s="26">
        <v>22</v>
      </c>
      <c r="F15" s="26">
        <v>1</v>
      </c>
      <c r="G15" s="26">
        <v>6</v>
      </c>
      <c r="H15" s="26">
        <v>26</v>
      </c>
      <c r="I15" s="26">
        <v>84</v>
      </c>
      <c r="J15" s="26">
        <v>27</v>
      </c>
      <c r="K15" s="26">
        <v>28</v>
      </c>
      <c r="L15" s="26">
        <v>22</v>
      </c>
      <c r="M15" s="26">
        <f t="shared" si="1"/>
        <v>7</v>
      </c>
      <c r="N15" s="29">
        <v>0.53200000000000003</v>
      </c>
      <c r="O15" s="24">
        <f t="shared" ref="O15:O20" si="2">PRODUCT(I15/N15)</f>
        <v>157.89473684210526</v>
      </c>
      <c r="P15" s="18"/>
      <c r="Q15" s="18"/>
      <c r="R15" s="18"/>
      <c r="S15" s="18"/>
      <c r="T15" s="24" t="e">
        <f t="shared" ref="T15:T21" si="3">PRODUCT(L15/S15)</f>
        <v>#DIV/0!</v>
      </c>
      <c r="U15" s="26">
        <v>9</v>
      </c>
      <c r="V15" s="26">
        <v>0</v>
      </c>
      <c r="W15" s="26">
        <v>2</v>
      </c>
      <c r="X15" s="26">
        <v>4</v>
      </c>
      <c r="Y15" s="26">
        <v>34</v>
      </c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2000</v>
      </c>
      <c r="C16" s="26" t="s">
        <v>38</v>
      </c>
      <c r="D16" s="39" t="s">
        <v>47</v>
      </c>
      <c r="E16" s="26">
        <v>16</v>
      </c>
      <c r="F16" s="26">
        <v>0</v>
      </c>
      <c r="G16" s="26">
        <v>3</v>
      </c>
      <c r="H16" s="26">
        <v>28</v>
      </c>
      <c r="I16" s="26">
        <v>80</v>
      </c>
      <c r="J16" s="26">
        <v>52</v>
      </c>
      <c r="K16" s="26">
        <v>20</v>
      </c>
      <c r="L16" s="26">
        <v>5</v>
      </c>
      <c r="M16" s="26">
        <f t="shared" si="1"/>
        <v>3</v>
      </c>
      <c r="N16" s="29">
        <v>0.57999999999999996</v>
      </c>
      <c r="O16" s="24">
        <f t="shared" si="2"/>
        <v>137.93103448275863</v>
      </c>
      <c r="P16" s="18"/>
      <c r="Q16" s="18"/>
      <c r="R16" s="18"/>
      <c r="S16" s="18"/>
      <c r="T16" s="24" t="e">
        <f t="shared" si="3"/>
        <v>#DIV/0!</v>
      </c>
      <c r="U16" s="26"/>
      <c r="V16" s="26"/>
      <c r="W16" s="26"/>
      <c r="X16" s="26"/>
      <c r="Y16" s="26"/>
      <c r="Z16" s="27">
        <v>6</v>
      </c>
      <c r="AA16" s="27">
        <v>1</v>
      </c>
      <c r="AB16" s="27">
        <v>2</v>
      </c>
      <c r="AC16" s="27">
        <v>14</v>
      </c>
      <c r="AD16" s="27">
        <v>41</v>
      </c>
      <c r="AE16" s="75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2001</v>
      </c>
      <c r="C17" s="26" t="s">
        <v>48</v>
      </c>
      <c r="D17" s="39" t="s">
        <v>49</v>
      </c>
      <c r="E17" s="26">
        <v>24</v>
      </c>
      <c r="F17" s="26">
        <v>11</v>
      </c>
      <c r="G17" s="26">
        <v>13</v>
      </c>
      <c r="H17" s="26">
        <v>72</v>
      </c>
      <c r="I17" s="26">
        <v>145</v>
      </c>
      <c r="J17" s="26">
        <v>86</v>
      </c>
      <c r="K17" s="26">
        <v>17</v>
      </c>
      <c r="L17" s="26">
        <v>18</v>
      </c>
      <c r="M17" s="26">
        <f t="shared" si="1"/>
        <v>24</v>
      </c>
      <c r="N17" s="29">
        <v>0.70699999999999996</v>
      </c>
      <c r="O17" s="24">
        <f t="shared" si="2"/>
        <v>205.0919377652051</v>
      </c>
      <c r="P17" s="18"/>
      <c r="Q17" s="26" t="s">
        <v>60</v>
      </c>
      <c r="R17" s="26" t="s">
        <v>61</v>
      </c>
      <c r="S17" s="18" t="s">
        <v>43</v>
      </c>
      <c r="T17" s="24" t="e">
        <f t="shared" si="3"/>
        <v>#VALUE!</v>
      </c>
      <c r="U17" s="26">
        <v>3</v>
      </c>
      <c r="V17" s="26">
        <v>0</v>
      </c>
      <c r="W17" s="26">
        <v>0</v>
      </c>
      <c r="X17" s="26">
        <v>3</v>
      </c>
      <c r="Y17" s="26">
        <v>15</v>
      </c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2002</v>
      </c>
      <c r="C18" s="26" t="s">
        <v>41</v>
      </c>
      <c r="D18" s="39" t="s">
        <v>49</v>
      </c>
      <c r="E18" s="26">
        <v>24</v>
      </c>
      <c r="F18" s="26">
        <v>4</v>
      </c>
      <c r="G18" s="26">
        <v>11</v>
      </c>
      <c r="H18" s="26">
        <v>48</v>
      </c>
      <c r="I18" s="26">
        <v>132</v>
      </c>
      <c r="J18" s="26">
        <v>62</v>
      </c>
      <c r="K18" s="26">
        <v>29</v>
      </c>
      <c r="L18" s="26">
        <v>26</v>
      </c>
      <c r="M18" s="26">
        <f t="shared" si="1"/>
        <v>15</v>
      </c>
      <c r="N18" s="29">
        <v>0.69099999999999995</v>
      </c>
      <c r="O18" s="24">
        <f t="shared" si="2"/>
        <v>191.02749638205501</v>
      </c>
      <c r="P18" s="18"/>
      <c r="Q18" s="18" t="s">
        <v>43</v>
      </c>
      <c r="R18" s="18"/>
      <c r="S18" s="18" t="s">
        <v>38</v>
      </c>
      <c r="T18" s="24" t="e">
        <f t="shared" si="3"/>
        <v>#VALUE!</v>
      </c>
      <c r="U18" s="26">
        <v>3</v>
      </c>
      <c r="V18" s="26">
        <v>0</v>
      </c>
      <c r="W18" s="26">
        <v>0</v>
      </c>
      <c r="X18" s="26">
        <v>4</v>
      </c>
      <c r="Y18" s="26">
        <v>12</v>
      </c>
      <c r="Z18" s="27"/>
      <c r="AA18" s="27"/>
      <c r="AB18" s="27"/>
      <c r="AC18" s="27"/>
      <c r="AD18" s="27"/>
      <c r="AE18" s="26">
        <v>1</v>
      </c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2003</v>
      </c>
      <c r="C19" s="26" t="s">
        <v>46</v>
      </c>
      <c r="D19" s="39" t="s">
        <v>49</v>
      </c>
      <c r="E19" s="26">
        <v>20</v>
      </c>
      <c r="F19" s="26">
        <v>3</v>
      </c>
      <c r="G19" s="26">
        <v>4</v>
      </c>
      <c r="H19" s="26">
        <v>32</v>
      </c>
      <c r="I19" s="26">
        <v>91</v>
      </c>
      <c r="J19" s="26">
        <v>53</v>
      </c>
      <c r="K19" s="26">
        <v>19</v>
      </c>
      <c r="L19" s="26">
        <v>12</v>
      </c>
      <c r="M19" s="26">
        <f t="shared" si="1"/>
        <v>7</v>
      </c>
      <c r="N19" s="29">
        <v>0.53500000000000003</v>
      </c>
      <c r="O19" s="24">
        <f t="shared" si="2"/>
        <v>170.09345794392522</v>
      </c>
      <c r="P19" s="18"/>
      <c r="Q19" s="18" t="s">
        <v>40</v>
      </c>
      <c r="R19" s="18"/>
      <c r="S19" s="18"/>
      <c r="T19" s="24" t="e">
        <f t="shared" si="3"/>
        <v>#DIV/0!</v>
      </c>
      <c r="U19" s="26">
        <v>12</v>
      </c>
      <c r="V19" s="26">
        <v>1</v>
      </c>
      <c r="W19" s="26">
        <v>1</v>
      </c>
      <c r="X19" s="26">
        <v>15</v>
      </c>
      <c r="Y19" s="26">
        <v>50</v>
      </c>
      <c r="Z19" s="27"/>
      <c r="AA19" s="27"/>
      <c r="AB19" s="27"/>
      <c r="AC19" s="27"/>
      <c r="AD19" s="27"/>
      <c r="AE19" s="26">
        <v>1</v>
      </c>
      <c r="AF19" s="26"/>
      <c r="AG19" s="26"/>
      <c r="AH19" s="26"/>
      <c r="AI19" s="26"/>
      <c r="AJ19" s="26">
        <v>1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2004</v>
      </c>
      <c r="C20" s="26" t="s">
        <v>43</v>
      </c>
      <c r="D20" s="39" t="s">
        <v>49</v>
      </c>
      <c r="E20" s="26">
        <v>20</v>
      </c>
      <c r="F20" s="26">
        <v>2</v>
      </c>
      <c r="G20" s="26">
        <v>5</v>
      </c>
      <c r="H20" s="26">
        <v>40</v>
      </c>
      <c r="I20" s="26">
        <v>101</v>
      </c>
      <c r="J20" s="26">
        <v>64</v>
      </c>
      <c r="K20" s="26">
        <v>25</v>
      </c>
      <c r="L20" s="26">
        <v>5</v>
      </c>
      <c r="M20" s="26">
        <f t="shared" si="1"/>
        <v>7</v>
      </c>
      <c r="N20" s="29">
        <v>0.623</v>
      </c>
      <c r="O20" s="24">
        <f t="shared" si="2"/>
        <v>162.1187800963082</v>
      </c>
      <c r="P20" s="18"/>
      <c r="Q20" s="26" t="s">
        <v>46</v>
      </c>
      <c r="R20" s="18"/>
      <c r="S20" s="18"/>
      <c r="T20" s="24" t="e">
        <f t="shared" si="3"/>
        <v>#DIV/0!</v>
      </c>
      <c r="U20" s="26">
        <v>7</v>
      </c>
      <c r="V20" s="26">
        <v>1</v>
      </c>
      <c r="W20" s="26">
        <v>1</v>
      </c>
      <c r="X20" s="26">
        <v>6</v>
      </c>
      <c r="Y20" s="26">
        <v>32</v>
      </c>
      <c r="Z20" s="27"/>
      <c r="AA20" s="27"/>
      <c r="AB20" s="27"/>
      <c r="AC20" s="27"/>
      <c r="AD20" s="27"/>
      <c r="AE20" s="26">
        <v>1</v>
      </c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6" t="s">
        <v>9</v>
      </c>
      <c r="C21" s="17"/>
      <c r="D21" s="15"/>
      <c r="E21" s="18">
        <f t="shared" ref="E21:M21" si="4">SUM(E9:E20)</f>
        <v>265</v>
      </c>
      <c r="F21" s="18">
        <f t="shared" si="4"/>
        <v>48</v>
      </c>
      <c r="G21" s="18">
        <f t="shared" si="4"/>
        <v>143</v>
      </c>
      <c r="H21" s="18">
        <f t="shared" si="4"/>
        <v>435</v>
      </c>
      <c r="I21" s="18">
        <f t="shared" si="4"/>
        <v>1328</v>
      </c>
      <c r="J21" s="18">
        <f t="shared" si="4"/>
        <v>548</v>
      </c>
      <c r="K21" s="18">
        <f t="shared" si="4"/>
        <v>342</v>
      </c>
      <c r="L21" s="18">
        <f t="shared" si="4"/>
        <v>247</v>
      </c>
      <c r="M21" s="18">
        <f t="shared" si="4"/>
        <v>191</v>
      </c>
      <c r="N21" s="30">
        <f>PRODUCT(I21/O21)</f>
        <v>0.6176743188034628</v>
      </c>
      <c r="O21" s="31">
        <f t="shared" ref="O21:AJ21" si="5">SUM(O9:O20)</f>
        <v>2150.0003473878523</v>
      </c>
      <c r="P21" s="18"/>
      <c r="Q21" s="18"/>
      <c r="R21" s="18"/>
      <c r="S21" s="18"/>
      <c r="T21" s="24" t="e">
        <f t="shared" si="3"/>
        <v>#DIV/0!</v>
      </c>
      <c r="U21" s="18">
        <f t="shared" si="5"/>
        <v>34</v>
      </c>
      <c r="V21" s="18">
        <f t="shared" si="5"/>
        <v>2</v>
      </c>
      <c r="W21" s="18">
        <f t="shared" si="5"/>
        <v>4</v>
      </c>
      <c r="X21" s="18">
        <f t="shared" si="5"/>
        <v>32</v>
      </c>
      <c r="Y21" s="18">
        <f t="shared" si="5"/>
        <v>143</v>
      </c>
      <c r="Z21" s="18">
        <f t="shared" si="5"/>
        <v>6</v>
      </c>
      <c r="AA21" s="18">
        <f t="shared" si="5"/>
        <v>1</v>
      </c>
      <c r="AB21" s="18">
        <f t="shared" si="5"/>
        <v>2</v>
      </c>
      <c r="AC21" s="18">
        <f t="shared" si="5"/>
        <v>14</v>
      </c>
      <c r="AD21" s="18">
        <f t="shared" si="5"/>
        <v>41</v>
      </c>
      <c r="AE21" s="18">
        <f t="shared" si="5"/>
        <v>6</v>
      </c>
      <c r="AF21" s="18">
        <f t="shared" si="5"/>
        <v>0</v>
      </c>
      <c r="AG21" s="18">
        <f t="shared" si="5"/>
        <v>0</v>
      </c>
      <c r="AH21" s="18">
        <f t="shared" si="5"/>
        <v>0</v>
      </c>
      <c r="AI21" s="18">
        <f t="shared" si="5"/>
        <v>0</v>
      </c>
      <c r="AJ21" s="18">
        <f t="shared" si="5"/>
        <v>2</v>
      </c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8" t="s">
        <v>2</v>
      </c>
      <c r="C22" s="32"/>
      <c r="D22" s="33">
        <f>SUM(F21:H21)+((I21-F21-G21)/3)+(E21/3)+(AE21*25)+(AF21*25)+(AG21*10)+(AH21*25)+(AI21*20)+(AJ21*15)</f>
        <v>1273.3333333333333</v>
      </c>
      <c r="E22" s="1"/>
      <c r="F22" s="1"/>
      <c r="G22" s="1"/>
      <c r="H22" s="1"/>
      <c r="I22" s="1"/>
      <c r="J22" s="1"/>
      <c r="K22" s="1"/>
      <c r="L22" s="1"/>
      <c r="M22" s="1"/>
      <c r="N22" s="3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5"/>
      <c r="AJ22" s="1"/>
      <c r="AK22" s="23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1"/>
      <c r="C23" s="1"/>
      <c r="D23" s="24"/>
      <c r="E23" s="1"/>
      <c r="F23" s="1"/>
      <c r="G23" s="1"/>
      <c r="H23" s="1"/>
      <c r="I23" s="1"/>
      <c r="J23" s="1"/>
      <c r="K23" s="1"/>
      <c r="L23" s="1"/>
      <c r="M23" s="1"/>
      <c r="N23" s="34"/>
      <c r="O23" s="36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22" t="s">
        <v>16</v>
      </c>
      <c r="C24" s="38"/>
      <c r="D24" s="38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25</v>
      </c>
      <c r="L24" s="18" t="s">
        <v>26</v>
      </c>
      <c r="M24" s="18" t="s">
        <v>27</v>
      </c>
      <c r="N24" s="30" t="s">
        <v>35</v>
      </c>
      <c r="O24" s="24"/>
      <c r="P24" s="39" t="s">
        <v>32</v>
      </c>
      <c r="Q24" s="12"/>
      <c r="R24" s="12"/>
      <c r="S24" s="12"/>
      <c r="T24" s="40"/>
      <c r="U24" s="40"/>
      <c r="V24" s="40"/>
      <c r="W24" s="40"/>
      <c r="X24" s="40"/>
      <c r="Y24" s="12"/>
      <c r="Z24" s="12"/>
      <c r="AA24" s="12"/>
      <c r="AB24" s="40"/>
      <c r="AC24" s="40"/>
      <c r="AD24" s="12"/>
      <c r="AE24" s="12"/>
      <c r="AF24" s="12"/>
      <c r="AG24" s="12"/>
      <c r="AH24" s="12"/>
      <c r="AI24" s="12"/>
      <c r="AJ24" s="42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9" t="s">
        <v>17</v>
      </c>
      <c r="C25" s="12"/>
      <c r="D25" s="42"/>
      <c r="E25" s="26">
        <f>PRODUCT(E21)</f>
        <v>265</v>
      </c>
      <c r="F25" s="26">
        <f>PRODUCT(F21)</f>
        <v>48</v>
      </c>
      <c r="G25" s="26">
        <f>PRODUCT(G21)</f>
        <v>143</v>
      </c>
      <c r="H25" s="26">
        <f>PRODUCT(H21)</f>
        <v>435</v>
      </c>
      <c r="I25" s="26">
        <f>PRODUCT(I21)</f>
        <v>1328</v>
      </c>
      <c r="J25" s="1"/>
      <c r="K25" s="43">
        <f>PRODUCT((F25+G25)/E25)</f>
        <v>0.72075471698113203</v>
      </c>
      <c r="L25" s="43">
        <f>PRODUCT(H25/E25)</f>
        <v>1.6415094339622642</v>
      </c>
      <c r="M25" s="43">
        <f>PRODUCT(I25/E25)</f>
        <v>5.0113207547169809</v>
      </c>
      <c r="N25" s="29">
        <f>PRODUCT(N21)</f>
        <v>0.6176743188034628</v>
      </c>
      <c r="O25" s="24">
        <f>PRODUCT(O21)</f>
        <v>2150.0003473878523</v>
      </c>
      <c r="P25" s="44" t="s">
        <v>33</v>
      </c>
      <c r="Q25" s="45"/>
      <c r="R25" s="46" t="s">
        <v>57</v>
      </c>
      <c r="S25" s="46"/>
      <c r="T25" s="46"/>
      <c r="U25" s="46"/>
      <c r="V25" s="46"/>
      <c r="W25" s="46"/>
      <c r="X25" s="46"/>
      <c r="Y25" s="46"/>
      <c r="Z25" s="46"/>
      <c r="AA25" s="47" t="s">
        <v>36</v>
      </c>
      <c r="AB25" s="46"/>
      <c r="AC25" s="46" t="s">
        <v>58</v>
      </c>
      <c r="AD25" s="46"/>
      <c r="AE25" s="46"/>
      <c r="AF25" s="46"/>
      <c r="AG25" s="47"/>
      <c r="AH25" s="47"/>
      <c r="AI25" s="47"/>
      <c r="AJ25" s="132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8" t="s">
        <v>18</v>
      </c>
      <c r="C26" s="49"/>
      <c r="D26" s="50"/>
      <c r="E26" s="26">
        <f>PRODUCT(U21)</f>
        <v>34</v>
      </c>
      <c r="F26" s="26">
        <f>PRODUCT(V21)</f>
        <v>2</v>
      </c>
      <c r="G26" s="26">
        <f>PRODUCT(W21)</f>
        <v>4</v>
      </c>
      <c r="H26" s="26">
        <f>PRODUCT(X21)</f>
        <v>32</v>
      </c>
      <c r="I26" s="26">
        <f>PRODUCT(Y21)</f>
        <v>143</v>
      </c>
      <c r="J26" s="1"/>
      <c r="K26" s="43">
        <f>PRODUCT((F26+G26)/E26)</f>
        <v>0.17647058823529413</v>
      </c>
      <c r="L26" s="43">
        <f>PRODUCT(H26/E26)</f>
        <v>0.94117647058823528</v>
      </c>
      <c r="M26" s="43">
        <f>PRODUCT(I26/E26)</f>
        <v>4.2058823529411766</v>
      </c>
      <c r="N26" s="29">
        <f>PRODUCT(I26/O26)</f>
        <v>0.52573529411764708</v>
      </c>
      <c r="O26" s="24">
        <v>272</v>
      </c>
      <c r="P26" s="51" t="s">
        <v>110</v>
      </c>
      <c r="Q26" s="52"/>
      <c r="R26" s="53" t="s">
        <v>57</v>
      </c>
      <c r="S26" s="53"/>
      <c r="T26" s="53"/>
      <c r="U26" s="53"/>
      <c r="V26" s="53"/>
      <c r="W26" s="53"/>
      <c r="X26" s="53"/>
      <c r="Y26" s="53"/>
      <c r="Z26" s="53"/>
      <c r="AA26" s="54" t="s">
        <v>36</v>
      </c>
      <c r="AB26" s="53"/>
      <c r="AC26" s="53" t="s">
        <v>58</v>
      </c>
      <c r="AD26" s="53"/>
      <c r="AE26" s="53"/>
      <c r="AF26" s="53"/>
      <c r="AG26" s="54"/>
      <c r="AH26" s="54"/>
      <c r="AI26" s="54"/>
      <c r="AJ26" s="133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5" t="s">
        <v>19</v>
      </c>
      <c r="C27" s="56"/>
      <c r="D27" s="57"/>
      <c r="E27" s="27">
        <f>PRODUCT(Z21)</f>
        <v>6</v>
      </c>
      <c r="F27" s="27">
        <f>PRODUCT(AA21)</f>
        <v>1</v>
      </c>
      <c r="G27" s="27">
        <f>PRODUCT(AB21)</f>
        <v>2</v>
      </c>
      <c r="H27" s="27">
        <f>PRODUCT(AC21)</f>
        <v>14</v>
      </c>
      <c r="I27" s="27">
        <f>PRODUCT(AD21)</f>
        <v>41</v>
      </c>
      <c r="J27" s="1"/>
      <c r="K27" s="58">
        <f>PRODUCT((F27+G27)/E27)</f>
        <v>0.5</v>
      </c>
      <c r="L27" s="58">
        <f>PRODUCT(H27/E27)</f>
        <v>2.3333333333333335</v>
      </c>
      <c r="M27" s="58">
        <f>PRODUCT(I27/E27)</f>
        <v>6.833333333333333</v>
      </c>
      <c r="N27" s="59">
        <v>0.68300000000000005</v>
      </c>
      <c r="O27" s="24">
        <v>60</v>
      </c>
      <c r="P27" s="51" t="s">
        <v>111</v>
      </c>
      <c r="Q27" s="52"/>
      <c r="R27" s="53" t="s">
        <v>57</v>
      </c>
      <c r="S27" s="53"/>
      <c r="T27" s="53"/>
      <c r="U27" s="53"/>
      <c r="V27" s="53"/>
      <c r="W27" s="53"/>
      <c r="X27" s="53"/>
      <c r="Y27" s="53"/>
      <c r="Z27" s="53"/>
      <c r="AA27" s="54" t="s">
        <v>36</v>
      </c>
      <c r="AB27" s="53"/>
      <c r="AC27" s="53" t="s">
        <v>58</v>
      </c>
      <c r="AD27" s="53"/>
      <c r="AE27" s="53"/>
      <c r="AF27" s="53"/>
      <c r="AG27" s="54"/>
      <c r="AH27" s="54"/>
      <c r="AI27" s="54"/>
      <c r="AJ27" s="133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60" t="s">
        <v>20</v>
      </c>
      <c r="C28" s="61"/>
      <c r="D28" s="62"/>
      <c r="E28" s="18">
        <f>SUM(E25:E27)</f>
        <v>305</v>
      </c>
      <c r="F28" s="18">
        <f>SUM(F25:F27)</f>
        <v>51</v>
      </c>
      <c r="G28" s="18">
        <f>SUM(G25:G27)</f>
        <v>149</v>
      </c>
      <c r="H28" s="18">
        <f>SUM(H25:H27)</f>
        <v>481</v>
      </c>
      <c r="I28" s="18">
        <f>SUM(I25:I27)</f>
        <v>1512</v>
      </c>
      <c r="J28" s="1"/>
      <c r="K28" s="63">
        <f>PRODUCT((F28+G28)/E28)</f>
        <v>0.65573770491803274</v>
      </c>
      <c r="L28" s="63">
        <f>PRODUCT(H28/E28)</f>
        <v>1.5770491803278688</v>
      </c>
      <c r="M28" s="63">
        <f>PRODUCT(I28/E28)</f>
        <v>4.9573770491803275</v>
      </c>
      <c r="N28" s="30">
        <f>PRODUCT(I28/O28)</f>
        <v>0.60918605494607758</v>
      </c>
      <c r="O28" s="24">
        <f>SUM(O25:O27)</f>
        <v>2482.0003473878523</v>
      </c>
      <c r="P28" s="64" t="s">
        <v>34</v>
      </c>
      <c r="Q28" s="65"/>
      <c r="R28" s="66" t="s">
        <v>57</v>
      </c>
      <c r="S28" s="66"/>
      <c r="T28" s="66"/>
      <c r="U28" s="66"/>
      <c r="V28" s="66"/>
      <c r="W28" s="66"/>
      <c r="X28" s="66"/>
      <c r="Y28" s="66"/>
      <c r="Z28" s="66"/>
      <c r="AA28" s="67" t="s">
        <v>36</v>
      </c>
      <c r="AB28" s="66"/>
      <c r="AC28" s="66" t="s">
        <v>58</v>
      </c>
      <c r="AD28" s="66"/>
      <c r="AE28" s="66"/>
      <c r="AF28" s="66"/>
      <c r="AG28" s="67"/>
      <c r="AH28" s="67"/>
      <c r="AI28" s="67"/>
      <c r="AJ28" s="134"/>
      <c r="AK28" s="23"/>
      <c r="AL28" s="8"/>
      <c r="AM28" s="8"/>
      <c r="AN28" s="8"/>
      <c r="AO28" s="8"/>
      <c r="AP28" s="8"/>
    </row>
    <row r="29" spans="1:42" ht="12.75" customHeight="1" x14ac:dyDescent="0.25">
      <c r="A29" s="1"/>
      <c r="B29" s="35"/>
      <c r="C29" s="35"/>
      <c r="D29" s="35"/>
      <c r="E29" s="35"/>
      <c r="F29" s="35"/>
      <c r="G29" s="35"/>
      <c r="H29" s="35"/>
      <c r="I29" s="35"/>
      <c r="J29" s="1"/>
      <c r="K29" s="35"/>
      <c r="L29" s="35"/>
      <c r="M29" s="35"/>
      <c r="N29" s="34"/>
      <c r="O29" s="24"/>
      <c r="P29" s="1"/>
      <c r="Q29" s="37"/>
      <c r="R29" s="1"/>
      <c r="S29" s="1"/>
      <c r="T29" s="24"/>
      <c r="U29" s="24"/>
      <c r="V29" s="6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39" t="s">
        <v>112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0"/>
      <c r="O30" s="11"/>
      <c r="P30" s="12"/>
      <c r="Q30" s="12"/>
      <c r="R30" s="12"/>
      <c r="S30" s="12"/>
      <c r="T30" s="11"/>
      <c r="U30" s="11"/>
      <c r="V30" s="131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42"/>
      <c r="AK30" s="23"/>
      <c r="AL30" s="8"/>
      <c r="AM30" s="8"/>
      <c r="AN30" s="8"/>
      <c r="AO30" s="8"/>
      <c r="AP30" s="8"/>
    </row>
    <row r="31" spans="1:42" ht="12" customHeight="1" x14ac:dyDescent="0.25">
      <c r="A31" s="1"/>
      <c r="B31" s="37"/>
      <c r="C31" s="37"/>
      <c r="D31" s="37"/>
      <c r="E31" s="37"/>
      <c r="F31" s="37"/>
      <c r="G31" s="37"/>
      <c r="H31" s="37"/>
      <c r="I31" s="37"/>
      <c r="J31" s="1"/>
      <c r="K31" s="37"/>
      <c r="L31" s="37"/>
      <c r="M31" s="37"/>
      <c r="N31" s="34"/>
      <c r="O31" s="24"/>
      <c r="P31" s="1"/>
      <c r="Q31" s="37"/>
      <c r="R31" s="1"/>
      <c r="S31" s="1"/>
      <c r="T31" s="24"/>
      <c r="U31" s="24"/>
      <c r="V31" s="6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 t="s">
        <v>37</v>
      </c>
      <c r="C32" s="1"/>
      <c r="D32" s="1" t="s">
        <v>66</v>
      </c>
      <c r="E32" s="1"/>
      <c r="F32" s="1"/>
      <c r="G32" s="1"/>
      <c r="H32" s="1"/>
      <c r="I32" s="1"/>
      <c r="J32" s="1"/>
      <c r="K32" s="1" t="s">
        <v>53</v>
      </c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 t="s">
        <v>52</v>
      </c>
      <c r="E33" s="1"/>
      <c r="F33" s="1"/>
      <c r="G33" s="1"/>
      <c r="H33" s="1"/>
      <c r="I33" s="1"/>
      <c r="J33" s="1"/>
      <c r="K33" s="1" t="s">
        <v>55</v>
      </c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 t="s">
        <v>54</v>
      </c>
      <c r="E34" s="1"/>
      <c r="F34" s="1"/>
      <c r="G34" s="1"/>
      <c r="H34" s="1"/>
      <c r="I34" s="1"/>
      <c r="J34" s="1"/>
      <c r="K34" s="1" t="s">
        <v>56</v>
      </c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0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69"/>
      <c r="N36" s="69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0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68"/>
      <c r="Q37" s="68"/>
      <c r="R37" s="68"/>
      <c r="S37" s="68"/>
      <c r="T37" s="68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0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s="70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s="70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4"/>
      <c r="AF41" s="24"/>
      <c r="AG41" s="24"/>
      <c r="AH41" s="24"/>
      <c r="AI41" s="24"/>
      <c r="AJ41" s="24"/>
      <c r="AK41" s="23"/>
      <c r="AL41" s="8"/>
      <c r="AM41" s="8"/>
      <c r="AN41" s="8"/>
      <c r="AO41" s="8"/>
      <c r="AP41" s="8"/>
    </row>
    <row r="42" spans="1:42" s="70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4"/>
      <c r="AF42" s="24"/>
      <c r="AG42" s="24"/>
      <c r="AH42" s="24"/>
      <c r="AI42" s="24"/>
      <c r="AJ42" s="24"/>
      <c r="AK42" s="23"/>
      <c r="AL42" s="8"/>
      <c r="AM42" s="8"/>
      <c r="AN42" s="8"/>
      <c r="AO42" s="8"/>
      <c r="AP42" s="8"/>
    </row>
    <row r="43" spans="1:42" s="70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4"/>
      <c r="AF43" s="24"/>
      <c r="AG43" s="24"/>
      <c r="AH43" s="24"/>
      <c r="AI43" s="24"/>
      <c r="AJ43" s="24"/>
      <c r="AK43" s="23"/>
      <c r="AL43" s="8"/>
      <c r="AM43" s="8"/>
      <c r="AN43" s="8"/>
      <c r="AO43" s="8"/>
      <c r="AP43" s="8"/>
    </row>
    <row r="44" spans="1:42" s="70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4"/>
      <c r="AF44" s="24"/>
      <c r="AG44" s="24"/>
      <c r="AH44" s="24"/>
      <c r="AI44" s="24"/>
      <c r="AJ44" s="24"/>
      <c r="AK44" s="23"/>
      <c r="AL44" s="8"/>
      <c r="AM44" s="8"/>
      <c r="AN44" s="8"/>
      <c r="AO44" s="8"/>
      <c r="AP44" s="8"/>
    </row>
    <row r="45" spans="1:42" s="70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4"/>
      <c r="AF45" s="24"/>
      <c r="AG45" s="24"/>
      <c r="AH45" s="24"/>
      <c r="AI45" s="24"/>
      <c r="AJ45" s="24"/>
      <c r="AK45" s="23"/>
      <c r="AL45" s="8"/>
      <c r="AM45" s="8"/>
      <c r="AN45" s="8"/>
      <c r="AO45" s="8"/>
      <c r="AP45" s="8"/>
    </row>
    <row r="46" spans="1:42" s="70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4"/>
      <c r="AF46" s="24"/>
      <c r="AG46" s="24"/>
      <c r="AH46" s="24"/>
      <c r="AI46" s="24"/>
      <c r="AJ46" s="24"/>
      <c r="AK46" s="23"/>
      <c r="AL46" s="8"/>
      <c r="AM46" s="8"/>
      <c r="AN46" s="8"/>
      <c r="AO46" s="8"/>
      <c r="AP46" s="8"/>
    </row>
    <row r="47" spans="1:42" s="70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4"/>
      <c r="AF47" s="24"/>
      <c r="AG47" s="24"/>
      <c r="AH47" s="24"/>
      <c r="AI47" s="24"/>
      <c r="AJ47" s="24"/>
      <c r="AK47" s="23"/>
      <c r="AL47" s="8"/>
      <c r="AM47" s="8"/>
      <c r="AN47" s="8"/>
      <c r="AO47" s="8"/>
      <c r="AP47" s="8"/>
    </row>
    <row r="48" spans="1:42" s="70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4"/>
      <c r="AF48" s="24"/>
      <c r="AG48" s="24"/>
      <c r="AH48" s="24"/>
      <c r="AI48" s="24"/>
      <c r="AJ48" s="24"/>
      <c r="AK48" s="23"/>
      <c r="AL48" s="8"/>
      <c r="AM48" s="8"/>
      <c r="AN48" s="8"/>
      <c r="AO48" s="8"/>
      <c r="AP48" s="8"/>
    </row>
    <row r="49" spans="1:42" s="70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4"/>
      <c r="AF49" s="24"/>
      <c r="AG49" s="24"/>
      <c r="AH49" s="24"/>
      <c r="AI49" s="24"/>
      <c r="AJ49" s="24"/>
      <c r="AK49" s="23"/>
      <c r="AL49" s="8"/>
      <c r="AM49" s="8"/>
      <c r="AN49" s="8"/>
      <c r="AO49" s="8"/>
      <c r="AP49" s="8"/>
    </row>
    <row r="50" spans="1:42" s="70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4"/>
      <c r="AF50" s="24"/>
      <c r="AG50" s="24"/>
      <c r="AH50" s="24"/>
      <c r="AI50" s="24"/>
      <c r="AJ50" s="24"/>
      <c r="AK50" s="23"/>
      <c r="AL50" s="8"/>
      <c r="AM50" s="8"/>
      <c r="AN50" s="8"/>
      <c r="AO50" s="8"/>
      <c r="AP50" s="8"/>
    </row>
    <row r="51" spans="1:42" s="70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4"/>
      <c r="AF51" s="24"/>
      <c r="AG51" s="24"/>
      <c r="AH51" s="24"/>
      <c r="AI51" s="24"/>
      <c r="AJ51" s="24"/>
      <c r="AK51" s="23"/>
      <c r="AL51" s="8"/>
      <c r="AM51" s="8"/>
      <c r="AN51" s="8"/>
      <c r="AO51" s="8"/>
      <c r="AP51" s="8"/>
    </row>
    <row r="52" spans="1:42" s="70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4"/>
      <c r="AF52" s="24"/>
      <c r="AG52" s="24"/>
      <c r="AH52" s="24"/>
      <c r="AI52" s="24"/>
      <c r="AJ52" s="24"/>
      <c r="AK52" s="23"/>
      <c r="AL52" s="8"/>
      <c r="AM52" s="8"/>
      <c r="AN52" s="8"/>
      <c r="AO52" s="8"/>
      <c r="AP52" s="8"/>
    </row>
    <row r="53" spans="1:42" s="70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4"/>
      <c r="AF53" s="24"/>
      <c r="AG53" s="24"/>
      <c r="AH53" s="24"/>
      <c r="AI53" s="24"/>
      <c r="AJ53" s="24"/>
      <c r="AK53" s="23"/>
      <c r="AL53" s="8"/>
      <c r="AM53" s="8"/>
      <c r="AN53" s="8"/>
      <c r="AO53" s="8"/>
      <c r="AP53" s="8"/>
    </row>
    <row r="54" spans="1:42" s="70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4"/>
      <c r="AF54" s="24"/>
      <c r="AG54" s="24"/>
      <c r="AH54" s="24"/>
      <c r="AI54" s="24"/>
      <c r="AJ54" s="24"/>
      <c r="AK54" s="23"/>
      <c r="AL54" s="8"/>
      <c r="AM54" s="8"/>
      <c r="AN54" s="8"/>
      <c r="AO54" s="8"/>
      <c r="AP54" s="8"/>
    </row>
    <row r="55" spans="1:42" s="70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4"/>
      <c r="AF55" s="24"/>
      <c r="AG55" s="24"/>
      <c r="AH55" s="24"/>
      <c r="AI55" s="24"/>
      <c r="AJ55" s="24"/>
      <c r="AK55" s="23"/>
      <c r="AL55" s="8"/>
      <c r="AM55" s="8"/>
      <c r="AN55" s="8"/>
      <c r="AO55" s="8"/>
      <c r="AP55" s="8"/>
    </row>
    <row r="56" spans="1:42" s="70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4"/>
      <c r="AF56" s="24"/>
      <c r="AG56" s="24"/>
      <c r="AH56" s="24"/>
      <c r="AI56" s="24"/>
      <c r="AJ56" s="24"/>
      <c r="AK56" s="23"/>
      <c r="AL56" s="8"/>
      <c r="AM56" s="8"/>
      <c r="AN56" s="8"/>
      <c r="AO56" s="8"/>
      <c r="AP56" s="8"/>
    </row>
    <row r="57" spans="1:42" s="70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4"/>
      <c r="AF57" s="24"/>
      <c r="AG57" s="24"/>
      <c r="AH57" s="24"/>
      <c r="AI57" s="24"/>
      <c r="AJ57" s="24"/>
      <c r="AK57" s="23"/>
      <c r="AL57" s="8"/>
      <c r="AM57" s="8"/>
      <c r="AN57" s="8"/>
      <c r="AO57" s="8"/>
      <c r="AP57" s="8"/>
    </row>
    <row r="58" spans="1:42" s="70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4"/>
      <c r="AF58" s="24"/>
      <c r="AG58" s="24"/>
      <c r="AH58" s="24"/>
      <c r="AI58" s="24"/>
      <c r="AJ58" s="24"/>
      <c r="AK58" s="23"/>
      <c r="AL58" s="8"/>
      <c r="AM58" s="8"/>
      <c r="AN58" s="8"/>
      <c r="AO58" s="8"/>
      <c r="AP58" s="8"/>
    </row>
    <row r="59" spans="1:42" s="70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4"/>
      <c r="AF59" s="24"/>
      <c r="AG59" s="24"/>
      <c r="AH59" s="24"/>
      <c r="AI59" s="24"/>
      <c r="AJ59" s="24"/>
      <c r="AK59" s="23"/>
      <c r="AL59" s="8"/>
      <c r="AM59" s="8"/>
      <c r="AN59" s="8"/>
      <c r="AO59" s="8"/>
      <c r="AP59" s="8"/>
    </row>
    <row r="60" spans="1:42" s="70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24"/>
      <c r="AF60" s="24"/>
      <c r="AG60" s="24"/>
      <c r="AH60" s="24"/>
      <c r="AI60" s="24"/>
      <c r="AJ60" s="24"/>
      <c r="AK60" s="23"/>
      <c r="AL60" s="8"/>
      <c r="AM60" s="8"/>
      <c r="AN60" s="8"/>
      <c r="AO60" s="8"/>
      <c r="AP60" s="8"/>
    </row>
    <row r="61" spans="1:42" s="70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24"/>
      <c r="AF61" s="24"/>
      <c r="AG61" s="24"/>
      <c r="AH61" s="24"/>
      <c r="AI61" s="24"/>
      <c r="AJ61" s="24"/>
      <c r="AK61" s="23"/>
      <c r="AL61" s="8"/>
      <c r="AM61" s="8"/>
      <c r="AN61" s="8"/>
      <c r="AO61" s="8"/>
      <c r="AP61" s="8"/>
    </row>
    <row r="62" spans="1:42" s="70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4"/>
      <c r="AF62" s="24"/>
      <c r="AG62" s="24"/>
      <c r="AH62" s="24"/>
      <c r="AI62" s="24"/>
      <c r="AJ62" s="24"/>
      <c r="AK62" s="23"/>
      <c r="AL62" s="8"/>
      <c r="AM62" s="8"/>
      <c r="AN62" s="8"/>
      <c r="AO62" s="8"/>
      <c r="AP62" s="8"/>
    </row>
    <row r="63" spans="1:42" s="70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24"/>
      <c r="AF63" s="24"/>
      <c r="AG63" s="24"/>
      <c r="AH63" s="24"/>
      <c r="AI63" s="24"/>
      <c r="AJ63" s="24"/>
      <c r="AK63" s="23"/>
      <c r="AL63" s="8"/>
      <c r="AM63" s="8"/>
      <c r="AN63" s="8"/>
      <c r="AO63" s="8"/>
      <c r="AP63" s="8"/>
    </row>
    <row r="64" spans="1:42" s="70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24"/>
      <c r="AF64" s="24"/>
      <c r="AG64" s="24"/>
      <c r="AH64" s="24"/>
      <c r="AI64" s="24"/>
      <c r="AJ64" s="24"/>
      <c r="AK64" s="23"/>
      <c r="AL64" s="8"/>
      <c r="AM64" s="8"/>
      <c r="AN64" s="8"/>
      <c r="AO64" s="8"/>
      <c r="AP64" s="8"/>
    </row>
    <row r="65" spans="1:42" s="70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24"/>
      <c r="AF65" s="24"/>
      <c r="AG65" s="24"/>
      <c r="AH65" s="24"/>
      <c r="AI65" s="24"/>
      <c r="AJ65" s="24"/>
      <c r="AK65" s="23"/>
      <c r="AL65" s="8"/>
      <c r="AM65" s="8"/>
      <c r="AN65" s="8"/>
      <c r="AO65" s="8"/>
      <c r="AP65" s="8"/>
    </row>
    <row r="66" spans="1:42" s="70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4"/>
      <c r="AF66" s="24"/>
      <c r="AG66" s="24"/>
      <c r="AH66" s="24"/>
      <c r="AI66" s="24"/>
      <c r="AJ66" s="24"/>
      <c r="AK66" s="23"/>
      <c r="AL66" s="8"/>
      <c r="AM66" s="8"/>
      <c r="AN66" s="8"/>
      <c r="AO66" s="8"/>
      <c r="AP66" s="8"/>
    </row>
    <row r="67" spans="1:42" s="70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24"/>
      <c r="AF67" s="24"/>
      <c r="AG67" s="24"/>
      <c r="AH67" s="24"/>
      <c r="AI67" s="24"/>
      <c r="AJ67" s="24"/>
      <c r="AK67" s="23"/>
      <c r="AL67" s="8"/>
      <c r="AM67" s="8"/>
      <c r="AN67" s="8"/>
      <c r="AO67" s="8"/>
      <c r="AP67" s="8"/>
    </row>
    <row r="68" spans="1:42" s="70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24"/>
      <c r="AF68" s="24"/>
      <c r="AG68" s="24"/>
      <c r="AH68" s="24"/>
      <c r="AI68" s="24"/>
      <c r="AJ68" s="24"/>
      <c r="AK68" s="23"/>
      <c r="AL68" s="8"/>
      <c r="AM68" s="8"/>
      <c r="AN68" s="8"/>
      <c r="AO68" s="8"/>
      <c r="AP68" s="8"/>
    </row>
    <row r="69" spans="1:42" s="70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24"/>
      <c r="AF69" s="24"/>
      <c r="AG69" s="24"/>
      <c r="AH69" s="24"/>
      <c r="AI69" s="24"/>
      <c r="AJ69" s="24"/>
      <c r="AK69" s="23"/>
      <c r="AL69" s="8"/>
      <c r="AM69" s="8"/>
      <c r="AN69" s="8"/>
      <c r="AO69" s="8"/>
      <c r="AP69" s="8"/>
    </row>
    <row r="70" spans="1:42" ht="15" customHeight="1" x14ac:dyDescent="0.25">
      <c r="P70" s="8"/>
      <c r="Q70" s="8"/>
      <c r="R70" s="8"/>
      <c r="S70" s="1"/>
      <c r="T70" s="24"/>
    </row>
    <row r="71" spans="1:42" ht="15" customHeight="1" x14ac:dyDescent="0.25">
      <c r="P71" s="8"/>
      <c r="Q71" s="8"/>
      <c r="R71" s="8"/>
      <c r="S71" s="1"/>
      <c r="T71" s="24"/>
    </row>
    <row r="72" spans="1:42" ht="15" customHeight="1" x14ac:dyDescent="0.25">
      <c r="P72" s="8"/>
      <c r="Q72" s="8"/>
      <c r="R72" s="8"/>
      <c r="S72" s="1"/>
      <c r="T72" s="24"/>
    </row>
    <row r="73" spans="1:42" ht="15" customHeight="1" x14ac:dyDescent="0.25">
      <c r="P73" s="8"/>
      <c r="Q73" s="8"/>
      <c r="R73" s="8"/>
      <c r="S73" s="1"/>
      <c r="T73" s="24"/>
    </row>
    <row r="74" spans="1:42" ht="15" customHeight="1" x14ac:dyDescent="0.25">
      <c r="P74" s="8"/>
      <c r="Q74" s="8"/>
      <c r="R74" s="8"/>
      <c r="S74" s="1"/>
      <c r="T74" s="24"/>
    </row>
    <row r="75" spans="1:42" ht="15" customHeight="1" x14ac:dyDescent="0.25">
      <c r="P75" s="8"/>
      <c r="Q75" s="8"/>
      <c r="R75" s="8"/>
      <c r="S75" s="1"/>
      <c r="T75" s="24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  <c r="S88" s="1"/>
      <c r="T8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0" style="117" customWidth="1"/>
    <col min="3" max="3" width="23.140625" style="77" customWidth="1"/>
    <col min="4" max="4" width="10.5703125" style="118" customWidth="1"/>
    <col min="5" max="5" width="13" style="118" customWidth="1"/>
    <col min="6" max="6" width="0.7109375" style="36" customWidth="1"/>
    <col min="7" max="11" width="4.7109375" style="77" customWidth="1"/>
    <col min="12" max="12" width="6.28515625" style="77" customWidth="1"/>
    <col min="13" max="16" width="4.7109375" style="77" customWidth="1"/>
    <col min="17" max="21" width="6.7109375" style="158" customWidth="1"/>
    <col min="22" max="22" width="11" style="77" customWidth="1"/>
    <col min="23" max="23" width="24.140625" style="118" customWidth="1"/>
    <col min="24" max="24" width="9.42578125" style="77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9" t="s">
        <v>108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52"/>
      <c r="R1" s="152"/>
      <c r="S1" s="152"/>
      <c r="T1" s="152"/>
      <c r="U1" s="152"/>
      <c r="V1" s="85"/>
      <c r="W1" s="86"/>
      <c r="X1" s="83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50</v>
      </c>
      <c r="C2" s="4" t="s">
        <v>51</v>
      </c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53"/>
      <c r="R2" s="153"/>
      <c r="S2" s="153"/>
      <c r="T2" s="153"/>
      <c r="U2" s="153"/>
      <c r="V2" s="11"/>
      <c r="W2" s="88"/>
      <c r="X2" s="41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67</v>
      </c>
      <c r="C3" s="22" t="s">
        <v>68</v>
      </c>
      <c r="D3" s="91" t="s">
        <v>69</v>
      </c>
      <c r="E3" s="92" t="s">
        <v>1</v>
      </c>
      <c r="F3" s="24"/>
      <c r="G3" s="93" t="s">
        <v>70</v>
      </c>
      <c r="H3" s="94" t="s">
        <v>71</v>
      </c>
      <c r="I3" s="94" t="s">
        <v>30</v>
      </c>
      <c r="J3" s="17" t="s">
        <v>72</v>
      </c>
      <c r="K3" s="95" t="s">
        <v>73</v>
      </c>
      <c r="L3" s="95" t="s">
        <v>74</v>
      </c>
      <c r="M3" s="93" t="s">
        <v>75</v>
      </c>
      <c r="N3" s="93" t="s">
        <v>29</v>
      </c>
      <c r="O3" s="94" t="s">
        <v>76</v>
      </c>
      <c r="P3" s="93" t="s">
        <v>71</v>
      </c>
      <c r="Q3" s="154" t="s">
        <v>3</v>
      </c>
      <c r="R3" s="154">
        <v>1</v>
      </c>
      <c r="S3" s="154">
        <v>2</v>
      </c>
      <c r="T3" s="154">
        <v>3</v>
      </c>
      <c r="U3" s="154" t="s">
        <v>77</v>
      </c>
      <c r="V3" s="17" t="s">
        <v>21</v>
      </c>
      <c r="W3" s="16" t="s">
        <v>78</v>
      </c>
      <c r="X3" s="16" t="s">
        <v>79</v>
      </c>
      <c r="Y3" s="87"/>
      <c r="Z3" s="87"/>
      <c r="AA3" s="87"/>
      <c r="AB3" s="87"/>
      <c r="AC3" s="87"/>
      <c r="AD3" s="87"/>
    </row>
    <row r="4" spans="1:30" x14ac:dyDescent="0.25">
      <c r="A4" s="120"/>
      <c r="B4" s="135" t="s">
        <v>81</v>
      </c>
      <c r="C4" s="136" t="s">
        <v>82</v>
      </c>
      <c r="D4" s="137" t="s">
        <v>83</v>
      </c>
      <c r="E4" s="138" t="s">
        <v>44</v>
      </c>
      <c r="F4" s="139"/>
      <c r="G4" s="140">
        <v>1</v>
      </c>
      <c r="H4" s="141"/>
      <c r="I4" s="140"/>
      <c r="J4" s="142"/>
      <c r="K4" s="142" t="s">
        <v>109</v>
      </c>
      <c r="L4" s="142"/>
      <c r="M4" s="142">
        <v>1</v>
      </c>
      <c r="N4" s="140"/>
      <c r="O4" s="141"/>
      <c r="P4" s="140"/>
      <c r="Q4" s="143" t="s">
        <v>113</v>
      </c>
      <c r="R4" s="143" t="s">
        <v>113</v>
      </c>
      <c r="S4" s="143"/>
      <c r="T4" s="143"/>
      <c r="U4" s="143"/>
      <c r="V4" s="144">
        <v>0.75</v>
      </c>
      <c r="W4" s="145" t="s">
        <v>84</v>
      </c>
      <c r="X4" s="146" t="s">
        <v>85</v>
      </c>
      <c r="Y4" s="24"/>
      <c r="Z4" s="87"/>
      <c r="AA4" s="87"/>
      <c r="AB4" s="87"/>
      <c r="AC4" s="87"/>
      <c r="AD4" s="87"/>
    </row>
    <row r="5" spans="1:30" x14ac:dyDescent="0.25">
      <c r="A5" s="120"/>
      <c r="B5" s="135" t="s">
        <v>86</v>
      </c>
      <c r="C5" s="136" t="s">
        <v>87</v>
      </c>
      <c r="D5" s="137" t="s">
        <v>83</v>
      </c>
      <c r="E5" s="138" t="s">
        <v>44</v>
      </c>
      <c r="F5" s="139"/>
      <c r="G5" s="140"/>
      <c r="H5" s="141"/>
      <c r="I5" s="141">
        <v>1</v>
      </c>
      <c r="J5" s="142" t="s">
        <v>88</v>
      </c>
      <c r="K5" s="142">
        <v>2</v>
      </c>
      <c r="L5" s="126" t="s">
        <v>89</v>
      </c>
      <c r="M5" s="142">
        <v>1</v>
      </c>
      <c r="N5" s="140"/>
      <c r="O5" s="141"/>
      <c r="P5" s="141">
        <v>2</v>
      </c>
      <c r="Q5" s="143" t="s">
        <v>114</v>
      </c>
      <c r="R5" s="143" t="s">
        <v>113</v>
      </c>
      <c r="S5" s="143" t="s">
        <v>115</v>
      </c>
      <c r="T5" s="143"/>
      <c r="U5" s="143"/>
      <c r="V5" s="144">
        <v>0.7</v>
      </c>
      <c r="W5" s="147" t="s">
        <v>90</v>
      </c>
      <c r="X5" s="146" t="s">
        <v>91</v>
      </c>
      <c r="Y5" s="24"/>
      <c r="Z5" s="87"/>
      <c r="AA5" s="87"/>
      <c r="AB5" s="87"/>
      <c r="AC5" s="87"/>
      <c r="AD5" s="87"/>
    </row>
    <row r="6" spans="1:30" x14ac:dyDescent="0.25">
      <c r="A6" s="120"/>
      <c r="B6" s="148" t="s">
        <v>92</v>
      </c>
      <c r="C6" s="121" t="s">
        <v>93</v>
      </c>
      <c r="D6" s="122" t="s">
        <v>83</v>
      </c>
      <c r="E6" s="123" t="s">
        <v>49</v>
      </c>
      <c r="F6" s="139"/>
      <c r="G6" s="149"/>
      <c r="H6" s="150"/>
      <c r="I6" s="124">
        <v>1</v>
      </c>
      <c r="J6" s="126" t="s">
        <v>88</v>
      </c>
      <c r="K6" s="126">
        <v>8</v>
      </c>
      <c r="L6" s="126"/>
      <c r="M6" s="126">
        <v>1</v>
      </c>
      <c r="N6" s="124"/>
      <c r="O6" s="125"/>
      <c r="P6" s="124">
        <v>4</v>
      </c>
      <c r="Q6" s="151" t="s">
        <v>116</v>
      </c>
      <c r="R6" s="151" t="s">
        <v>117</v>
      </c>
      <c r="S6" s="151" t="s">
        <v>118</v>
      </c>
      <c r="T6" s="151"/>
      <c r="U6" s="151"/>
      <c r="V6" s="127">
        <v>0.75</v>
      </c>
      <c r="W6" s="147" t="s">
        <v>94</v>
      </c>
      <c r="X6" s="128" t="s">
        <v>95</v>
      </c>
      <c r="Y6" s="24"/>
      <c r="Z6" s="87"/>
      <c r="AA6" s="87"/>
      <c r="AB6" s="87"/>
      <c r="AC6" s="87"/>
      <c r="AD6" s="87"/>
    </row>
    <row r="7" spans="1:30" x14ac:dyDescent="0.25">
      <c r="A7" s="120"/>
      <c r="B7" s="148" t="s">
        <v>96</v>
      </c>
      <c r="C7" s="121" t="s">
        <v>97</v>
      </c>
      <c r="D7" s="122" t="s">
        <v>83</v>
      </c>
      <c r="E7" s="123" t="s">
        <v>49</v>
      </c>
      <c r="F7" s="139"/>
      <c r="G7" s="124">
        <v>1</v>
      </c>
      <c r="H7" s="125"/>
      <c r="I7" s="124"/>
      <c r="J7" s="126" t="s">
        <v>88</v>
      </c>
      <c r="K7" s="126">
        <v>1</v>
      </c>
      <c r="L7" s="126"/>
      <c r="M7" s="126">
        <v>1</v>
      </c>
      <c r="N7" s="124"/>
      <c r="O7" s="125"/>
      <c r="P7" s="124"/>
      <c r="Q7" s="151" t="s">
        <v>119</v>
      </c>
      <c r="R7" s="151" t="s">
        <v>120</v>
      </c>
      <c r="S7" s="151" t="s">
        <v>121</v>
      </c>
      <c r="T7" s="151"/>
      <c r="U7" s="151" t="s">
        <v>122</v>
      </c>
      <c r="V7" s="127">
        <v>0.4</v>
      </c>
      <c r="W7" s="147" t="s">
        <v>98</v>
      </c>
      <c r="X7" s="128" t="s">
        <v>99</v>
      </c>
      <c r="Y7" s="24"/>
      <c r="Z7" s="87"/>
      <c r="AA7" s="87"/>
      <c r="AB7" s="87"/>
      <c r="AC7" s="87"/>
      <c r="AD7" s="87"/>
    </row>
    <row r="8" spans="1:30" x14ac:dyDescent="0.25">
      <c r="A8" s="120"/>
      <c r="B8" s="148" t="s">
        <v>100</v>
      </c>
      <c r="C8" s="121" t="s">
        <v>101</v>
      </c>
      <c r="D8" s="122" t="s">
        <v>83</v>
      </c>
      <c r="E8" s="123" t="s">
        <v>49</v>
      </c>
      <c r="F8" s="139"/>
      <c r="G8" s="124"/>
      <c r="H8" s="125"/>
      <c r="I8" s="124">
        <v>1</v>
      </c>
      <c r="J8" s="126" t="s">
        <v>88</v>
      </c>
      <c r="K8" s="126">
        <v>1</v>
      </c>
      <c r="L8" s="126"/>
      <c r="M8" s="126">
        <v>1</v>
      </c>
      <c r="N8" s="124"/>
      <c r="O8" s="125"/>
      <c r="P8" s="124">
        <v>2</v>
      </c>
      <c r="Q8" s="151" t="s">
        <v>118</v>
      </c>
      <c r="R8" s="151" t="s">
        <v>123</v>
      </c>
      <c r="S8" s="151" t="s">
        <v>122</v>
      </c>
      <c r="T8" s="151"/>
      <c r="U8" s="151"/>
      <c r="V8" s="127">
        <v>0.66666666666666663</v>
      </c>
      <c r="W8" s="147" t="s">
        <v>102</v>
      </c>
      <c r="X8" s="128" t="s">
        <v>103</v>
      </c>
      <c r="Y8" s="24"/>
      <c r="Z8" s="87"/>
      <c r="AA8" s="87"/>
      <c r="AB8" s="87"/>
      <c r="AC8" s="87"/>
      <c r="AD8" s="87"/>
    </row>
    <row r="9" spans="1:30" x14ac:dyDescent="0.25">
      <c r="A9" s="120"/>
      <c r="B9" s="148" t="s">
        <v>124</v>
      </c>
      <c r="C9" s="121" t="s">
        <v>104</v>
      </c>
      <c r="D9" s="122" t="s">
        <v>83</v>
      </c>
      <c r="E9" s="123" t="s">
        <v>105</v>
      </c>
      <c r="F9" s="139"/>
      <c r="G9" s="124"/>
      <c r="H9" s="125"/>
      <c r="I9" s="124">
        <v>1</v>
      </c>
      <c r="J9" s="126" t="s">
        <v>88</v>
      </c>
      <c r="K9" s="126">
        <v>1</v>
      </c>
      <c r="L9" s="126"/>
      <c r="M9" s="126">
        <v>1</v>
      </c>
      <c r="N9" s="124"/>
      <c r="O9" s="125"/>
      <c r="P9" s="124"/>
      <c r="Q9" s="151" t="s">
        <v>125</v>
      </c>
      <c r="R9" s="151" t="s">
        <v>122</v>
      </c>
      <c r="S9" s="151" t="s">
        <v>122</v>
      </c>
      <c r="T9" s="151"/>
      <c r="U9" s="151"/>
      <c r="V9" s="127">
        <v>0</v>
      </c>
      <c r="W9" s="147" t="s">
        <v>84</v>
      </c>
      <c r="X9" s="128" t="s">
        <v>106</v>
      </c>
      <c r="Y9" s="24"/>
      <c r="Z9" s="87"/>
      <c r="AA9" s="87"/>
      <c r="AB9" s="87"/>
      <c r="AC9" s="87"/>
      <c r="AD9" s="87"/>
    </row>
    <row r="10" spans="1:30" x14ac:dyDescent="0.25">
      <c r="A10" s="23"/>
      <c r="B10" s="22" t="s">
        <v>9</v>
      </c>
      <c r="C10" s="17"/>
      <c r="D10" s="16"/>
      <c r="E10" s="96"/>
      <c r="F10" s="97"/>
      <c r="G10" s="18">
        <f>SUM(G4:G9)</f>
        <v>2</v>
      </c>
      <c r="H10" s="18"/>
      <c r="I10" s="18">
        <f>SUM(I4:I9)</f>
        <v>4</v>
      </c>
      <c r="J10" s="17"/>
      <c r="K10" s="17"/>
      <c r="L10" s="17"/>
      <c r="M10" s="18">
        <f t="shared" ref="M10:U10" si="0">SUM(M4:M9)</f>
        <v>6</v>
      </c>
      <c r="N10" s="18"/>
      <c r="O10" s="18"/>
      <c r="P10" s="18">
        <f t="shared" si="0"/>
        <v>8</v>
      </c>
      <c r="Q10" s="99" t="s">
        <v>126</v>
      </c>
      <c r="R10" s="99" t="s">
        <v>127</v>
      </c>
      <c r="S10" s="99" t="s">
        <v>128</v>
      </c>
      <c r="T10" s="99"/>
      <c r="U10" s="99" t="s">
        <v>122</v>
      </c>
      <c r="V10" s="30">
        <v>0.625</v>
      </c>
      <c r="W10" s="98"/>
      <c r="X10" s="99"/>
      <c r="Y10" s="87"/>
      <c r="Z10" s="87"/>
      <c r="AA10" s="87"/>
      <c r="AB10" s="87"/>
      <c r="AC10" s="87"/>
      <c r="AD10" s="87"/>
    </row>
    <row r="11" spans="1:30" x14ac:dyDescent="0.25">
      <c r="A11" s="23"/>
      <c r="B11" s="100" t="s">
        <v>80</v>
      </c>
      <c r="C11" s="101" t="s">
        <v>107</v>
      </c>
      <c r="D11" s="102"/>
      <c r="E11" s="103"/>
      <c r="F11" s="104"/>
      <c r="G11" s="105"/>
      <c r="H11" s="105"/>
      <c r="I11" s="105"/>
      <c r="J11" s="106"/>
      <c r="K11" s="106"/>
      <c r="L11" s="106"/>
      <c r="M11" s="105"/>
      <c r="N11" s="105"/>
      <c r="O11" s="105"/>
      <c r="P11" s="105"/>
      <c r="Q11" s="155"/>
      <c r="R11" s="155"/>
      <c r="S11" s="155"/>
      <c r="T11" s="155"/>
      <c r="U11" s="155"/>
      <c r="V11" s="105"/>
      <c r="W11" s="102"/>
      <c r="X11" s="107"/>
      <c r="Y11" s="87"/>
      <c r="Z11" s="87"/>
      <c r="AA11" s="87"/>
      <c r="AB11" s="87"/>
      <c r="AC11" s="87"/>
      <c r="AD11" s="87"/>
    </row>
    <row r="12" spans="1:30" x14ac:dyDescent="0.25">
      <c r="A12" s="23"/>
      <c r="B12" s="108"/>
      <c r="C12" s="109"/>
      <c r="D12" s="109"/>
      <c r="E12" s="110"/>
      <c r="F12" s="110"/>
      <c r="G12" s="111"/>
      <c r="H12" s="112"/>
      <c r="I12" s="110"/>
      <c r="J12" s="112"/>
      <c r="K12" s="112"/>
      <c r="L12" s="112"/>
      <c r="M12" s="112"/>
      <c r="N12" s="112"/>
      <c r="O12" s="112"/>
      <c r="P12" s="112"/>
      <c r="Q12" s="156"/>
      <c r="R12" s="156"/>
      <c r="S12" s="156"/>
      <c r="T12" s="156"/>
      <c r="U12" s="156"/>
      <c r="V12" s="112"/>
      <c r="W12" s="112"/>
      <c r="X12" s="113"/>
      <c r="Y12" s="87"/>
      <c r="Z12" s="87"/>
      <c r="AA12" s="87"/>
      <c r="AB12" s="87"/>
      <c r="AC12" s="87"/>
      <c r="AD12" s="87"/>
    </row>
    <row r="13" spans="1:30" x14ac:dyDescent="0.25">
      <c r="A13" s="23"/>
      <c r="B13" s="114"/>
      <c r="C13" s="1"/>
      <c r="D13" s="114"/>
      <c r="E13" s="11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57"/>
      <c r="R13" s="157"/>
      <c r="S13" s="157"/>
      <c r="T13" s="157"/>
      <c r="U13" s="157"/>
      <c r="V13" s="1"/>
      <c r="W13" s="114"/>
      <c r="X13" s="1"/>
      <c r="Y13" s="87"/>
      <c r="Z13" s="87"/>
      <c r="AA13" s="87"/>
      <c r="AB13" s="87"/>
      <c r="AC13" s="87"/>
      <c r="AD13" s="87"/>
    </row>
    <row r="14" spans="1:30" x14ac:dyDescent="0.25">
      <c r="A14" s="23"/>
      <c r="B14" s="114"/>
      <c r="C14" s="1"/>
      <c r="D14" s="114"/>
      <c r="E14" s="11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57"/>
      <c r="R14" s="157"/>
      <c r="S14" s="157"/>
      <c r="T14" s="157"/>
      <c r="U14" s="157"/>
      <c r="V14" s="1"/>
      <c r="W14" s="114"/>
      <c r="X14" s="1"/>
      <c r="Y14" s="87"/>
      <c r="Z14" s="87"/>
      <c r="AA14" s="87"/>
      <c r="AB14" s="87"/>
      <c r="AC14" s="87"/>
      <c r="AD14" s="87"/>
    </row>
    <row r="15" spans="1:30" x14ac:dyDescent="0.25">
      <c r="A15" s="23"/>
      <c r="B15" s="114"/>
      <c r="C15" s="1"/>
      <c r="D15" s="114"/>
      <c r="E15" s="11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57"/>
      <c r="R15" s="157"/>
      <c r="S15" s="157"/>
      <c r="T15" s="157"/>
      <c r="U15" s="157"/>
      <c r="V15" s="1"/>
      <c r="W15" s="114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14"/>
      <c r="C16" s="1"/>
      <c r="D16" s="114"/>
      <c r="E16" s="11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57"/>
      <c r="R16" s="157"/>
      <c r="S16" s="157"/>
      <c r="T16" s="157"/>
      <c r="U16" s="157"/>
      <c r="V16" s="1"/>
      <c r="W16" s="114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14"/>
      <c r="C17" s="1"/>
      <c r="D17" s="114"/>
      <c r="E17" s="11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57"/>
      <c r="R17" s="157"/>
      <c r="S17" s="157"/>
      <c r="T17" s="157"/>
      <c r="U17" s="157"/>
      <c r="V17" s="1"/>
      <c r="W17" s="114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14"/>
      <c r="C18" s="1"/>
      <c r="D18" s="114"/>
      <c r="E18" s="11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57"/>
      <c r="R18" s="157"/>
      <c r="S18" s="157"/>
      <c r="T18" s="157"/>
      <c r="U18" s="157"/>
      <c r="V18" s="1"/>
      <c r="W18" s="114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14"/>
      <c r="C19" s="1"/>
      <c r="D19" s="114"/>
      <c r="E19" s="11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57"/>
      <c r="R19" s="157"/>
      <c r="S19" s="157"/>
      <c r="T19" s="157"/>
      <c r="U19" s="157"/>
      <c r="V19" s="1"/>
      <c r="W19" s="114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14"/>
      <c r="C20" s="1"/>
      <c r="D20" s="114"/>
      <c r="E20" s="11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57"/>
      <c r="R20" s="157"/>
      <c r="S20" s="157"/>
      <c r="T20" s="157"/>
      <c r="U20" s="157"/>
      <c r="V20" s="1"/>
      <c r="W20" s="114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14"/>
      <c r="C21" s="1"/>
      <c r="D21" s="114"/>
      <c r="E21" s="11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57"/>
      <c r="R21" s="157"/>
      <c r="S21" s="157"/>
      <c r="T21" s="157"/>
      <c r="U21" s="157"/>
      <c r="V21" s="1"/>
      <c r="W21" s="114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14"/>
      <c r="C22" s="1"/>
      <c r="D22" s="114"/>
      <c r="E22" s="11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57"/>
      <c r="R22" s="157"/>
      <c r="S22" s="157"/>
      <c r="T22" s="157"/>
      <c r="U22" s="157"/>
      <c r="V22" s="1"/>
      <c r="W22" s="114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14"/>
      <c r="C23" s="1"/>
      <c r="D23" s="114"/>
      <c r="E23" s="11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57"/>
      <c r="R23" s="157"/>
      <c r="S23" s="157"/>
      <c r="T23" s="157"/>
      <c r="U23" s="157"/>
      <c r="V23" s="1"/>
      <c r="W23" s="114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14"/>
      <c r="C24" s="1"/>
      <c r="D24" s="114"/>
      <c r="E24" s="11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7"/>
      <c r="R24" s="157"/>
      <c r="S24" s="157"/>
      <c r="T24" s="157"/>
      <c r="U24" s="157"/>
      <c r="V24" s="1"/>
      <c r="W24" s="114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14"/>
      <c r="C25" s="1"/>
      <c r="D25" s="114"/>
      <c r="E25" s="11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7"/>
      <c r="R25" s="157"/>
      <c r="S25" s="157"/>
      <c r="T25" s="157"/>
      <c r="U25" s="157"/>
      <c r="V25" s="1"/>
      <c r="W25" s="114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14"/>
      <c r="C26" s="1"/>
      <c r="D26" s="114"/>
      <c r="E26" s="11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7"/>
      <c r="R26" s="157"/>
      <c r="S26" s="157"/>
      <c r="T26" s="157"/>
      <c r="U26" s="157"/>
      <c r="V26" s="1"/>
      <c r="W26" s="114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14"/>
      <c r="C27" s="1"/>
      <c r="D27" s="114"/>
      <c r="E27" s="11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7"/>
      <c r="R27" s="157"/>
      <c r="S27" s="157"/>
      <c r="T27" s="157"/>
      <c r="U27" s="157"/>
      <c r="V27" s="1"/>
      <c r="W27" s="114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14"/>
      <c r="C28" s="1"/>
      <c r="D28" s="114"/>
      <c r="E28" s="11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7"/>
      <c r="R28" s="157"/>
      <c r="S28" s="157"/>
      <c r="T28" s="157"/>
      <c r="U28" s="157"/>
      <c r="V28" s="1"/>
      <c r="W28" s="114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14"/>
      <c r="C29" s="1"/>
      <c r="D29" s="114"/>
      <c r="E29" s="11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7"/>
      <c r="R29" s="157"/>
      <c r="S29" s="157"/>
      <c r="T29" s="157"/>
      <c r="U29" s="157"/>
      <c r="V29" s="1"/>
      <c r="W29" s="114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14"/>
      <c r="C30" s="1"/>
      <c r="D30" s="114"/>
      <c r="E30" s="11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7"/>
      <c r="R30" s="157"/>
      <c r="S30" s="157"/>
      <c r="T30" s="157"/>
      <c r="U30" s="157"/>
      <c r="V30" s="1"/>
      <c r="W30" s="114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14"/>
      <c r="C31" s="1"/>
      <c r="D31" s="114"/>
      <c r="E31" s="11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7"/>
      <c r="R31" s="157"/>
      <c r="S31" s="157"/>
      <c r="T31" s="157"/>
      <c r="U31" s="157"/>
      <c r="V31" s="1"/>
      <c r="W31" s="114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14"/>
      <c r="C32" s="1"/>
      <c r="D32" s="114"/>
      <c r="E32" s="11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7"/>
      <c r="R32" s="157"/>
      <c r="S32" s="157"/>
      <c r="T32" s="157"/>
      <c r="U32" s="157"/>
      <c r="V32" s="1"/>
      <c r="W32" s="114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14"/>
      <c r="C33" s="1"/>
      <c r="D33" s="114"/>
      <c r="E33" s="11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7"/>
      <c r="R33" s="157"/>
      <c r="S33" s="157"/>
      <c r="T33" s="157"/>
      <c r="U33" s="157"/>
      <c r="V33" s="1"/>
      <c r="W33" s="114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14"/>
      <c r="C34" s="1"/>
      <c r="D34" s="114"/>
      <c r="E34" s="11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7"/>
      <c r="R34" s="157"/>
      <c r="S34" s="157"/>
      <c r="T34" s="157"/>
      <c r="U34" s="157"/>
      <c r="V34" s="1"/>
      <c r="W34" s="114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14"/>
      <c r="C35" s="1"/>
      <c r="D35" s="114"/>
      <c r="E35" s="11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7"/>
      <c r="R35" s="157"/>
      <c r="S35" s="157"/>
      <c r="T35" s="157"/>
      <c r="U35" s="157"/>
      <c r="V35" s="1"/>
      <c r="W35" s="114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14"/>
      <c r="C36" s="1"/>
      <c r="D36" s="114"/>
      <c r="E36" s="11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7"/>
      <c r="R36" s="157"/>
      <c r="S36" s="157"/>
      <c r="T36" s="157"/>
      <c r="U36" s="157"/>
      <c r="V36" s="1"/>
      <c r="W36" s="114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14"/>
      <c r="C37" s="1"/>
      <c r="D37" s="114"/>
      <c r="E37" s="11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7"/>
      <c r="R37" s="157"/>
      <c r="S37" s="157"/>
      <c r="T37" s="157"/>
      <c r="U37" s="157"/>
      <c r="V37" s="1"/>
      <c r="W37" s="114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14"/>
      <c r="C38" s="1"/>
      <c r="D38" s="114"/>
      <c r="E38" s="11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7"/>
      <c r="R38" s="157"/>
      <c r="S38" s="157"/>
      <c r="T38" s="157"/>
      <c r="U38" s="157"/>
      <c r="V38" s="1"/>
      <c r="W38" s="114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14"/>
      <c r="C39" s="1"/>
      <c r="D39" s="114"/>
      <c r="E39" s="11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7"/>
      <c r="R39" s="157"/>
      <c r="S39" s="157"/>
      <c r="T39" s="157"/>
      <c r="U39" s="157"/>
      <c r="V39" s="1"/>
      <c r="W39" s="114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14"/>
      <c r="C40" s="1"/>
      <c r="D40" s="114"/>
      <c r="E40" s="11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7"/>
      <c r="R40" s="157"/>
      <c r="S40" s="157"/>
      <c r="T40" s="157"/>
      <c r="U40" s="157"/>
      <c r="V40" s="1"/>
      <c r="W40" s="114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14"/>
      <c r="C41" s="1"/>
      <c r="D41" s="114"/>
      <c r="E41" s="11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7"/>
      <c r="R41" s="157"/>
      <c r="S41" s="157"/>
      <c r="T41" s="157"/>
      <c r="U41" s="157"/>
      <c r="V41" s="1"/>
      <c r="W41" s="114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14"/>
      <c r="C42" s="1"/>
      <c r="D42" s="114"/>
      <c r="E42" s="11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7"/>
      <c r="R42" s="157"/>
      <c r="S42" s="157"/>
      <c r="T42" s="157"/>
      <c r="U42" s="157"/>
      <c r="V42" s="1"/>
      <c r="W42" s="114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14"/>
      <c r="C43" s="1"/>
      <c r="D43" s="114"/>
      <c r="E43" s="11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7"/>
      <c r="R43" s="157"/>
      <c r="S43" s="157"/>
      <c r="T43" s="157"/>
      <c r="U43" s="157"/>
      <c r="V43" s="1"/>
      <c r="W43" s="114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14"/>
      <c r="C44" s="1"/>
      <c r="D44" s="114"/>
      <c r="E44" s="11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7"/>
      <c r="R44" s="157"/>
      <c r="S44" s="157"/>
      <c r="T44" s="157"/>
      <c r="U44" s="157"/>
      <c r="V44" s="1"/>
      <c r="W44" s="114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14"/>
      <c r="C45" s="1"/>
      <c r="D45" s="114"/>
      <c r="E45" s="11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7"/>
      <c r="R45" s="157"/>
      <c r="S45" s="157"/>
      <c r="T45" s="157"/>
      <c r="U45" s="157"/>
      <c r="V45" s="1"/>
      <c r="W45" s="114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14"/>
      <c r="C46" s="1"/>
      <c r="D46" s="114"/>
      <c r="E46" s="11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7"/>
      <c r="R46" s="157"/>
      <c r="S46" s="157"/>
      <c r="T46" s="157"/>
      <c r="U46" s="157"/>
      <c r="V46" s="1"/>
      <c r="W46" s="114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14"/>
      <c r="C47" s="1"/>
      <c r="D47" s="114"/>
      <c r="E47" s="11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7"/>
      <c r="R47" s="157"/>
      <c r="S47" s="157"/>
      <c r="T47" s="157"/>
      <c r="U47" s="157"/>
      <c r="V47" s="1"/>
      <c r="W47" s="114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14"/>
      <c r="C48" s="1"/>
      <c r="D48" s="114"/>
      <c r="E48" s="11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7"/>
      <c r="R48" s="157"/>
      <c r="S48" s="157"/>
      <c r="T48" s="157"/>
      <c r="U48" s="157"/>
      <c r="V48" s="1"/>
      <c r="W48" s="114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14"/>
      <c r="C49" s="1"/>
      <c r="D49" s="114"/>
      <c r="E49" s="11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7"/>
      <c r="R49" s="157"/>
      <c r="S49" s="157"/>
      <c r="T49" s="157"/>
      <c r="U49" s="157"/>
      <c r="V49" s="1"/>
      <c r="W49" s="114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14"/>
      <c r="C50" s="1"/>
      <c r="D50" s="114"/>
      <c r="E50" s="11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7"/>
      <c r="R50" s="157"/>
      <c r="S50" s="157"/>
      <c r="T50" s="157"/>
      <c r="U50" s="157"/>
      <c r="V50" s="1"/>
      <c r="W50" s="114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14"/>
      <c r="C51" s="1"/>
      <c r="D51" s="114"/>
      <c r="E51" s="11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7"/>
      <c r="R51" s="157"/>
      <c r="S51" s="157"/>
      <c r="T51" s="157"/>
      <c r="U51" s="157"/>
      <c r="V51" s="1"/>
      <c r="W51" s="114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14"/>
      <c r="C52" s="1"/>
      <c r="D52" s="114"/>
      <c r="E52" s="11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7"/>
      <c r="R52" s="157"/>
      <c r="S52" s="157"/>
      <c r="T52" s="157"/>
      <c r="U52" s="157"/>
      <c r="V52" s="1"/>
      <c r="W52" s="114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14"/>
      <c r="C53" s="1"/>
      <c r="D53" s="114"/>
      <c r="E53" s="11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7"/>
      <c r="R53" s="157"/>
      <c r="S53" s="157"/>
      <c r="T53" s="157"/>
      <c r="U53" s="157"/>
      <c r="V53" s="1"/>
      <c r="W53" s="114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14"/>
      <c r="C54" s="1"/>
      <c r="D54" s="114"/>
      <c r="E54" s="11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7"/>
      <c r="R54" s="157"/>
      <c r="S54" s="157"/>
      <c r="T54" s="157"/>
      <c r="U54" s="157"/>
      <c r="V54" s="1"/>
      <c r="W54" s="114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14"/>
      <c r="C55" s="1"/>
      <c r="D55" s="114"/>
      <c r="E55" s="11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7"/>
      <c r="R55" s="157"/>
      <c r="S55" s="157"/>
      <c r="T55" s="157"/>
      <c r="U55" s="157"/>
      <c r="V55" s="1"/>
      <c r="W55" s="114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14"/>
      <c r="C56" s="1"/>
      <c r="D56" s="114"/>
      <c r="E56" s="11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7"/>
      <c r="R56" s="157"/>
      <c r="S56" s="157"/>
      <c r="T56" s="157"/>
      <c r="U56" s="157"/>
      <c r="V56" s="1"/>
      <c r="W56" s="114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14"/>
      <c r="C57" s="1"/>
      <c r="D57" s="114"/>
      <c r="E57" s="11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7"/>
      <c r="R57" s="157"/>
      <c r="S57" s="157"/>
      <c r="T57" s="157"/>
      <c r="U57" s="157"/>
      <c r="V57" s="1"/>
      <c r="W57" s="114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14"/>
      <c r="C58" s="1"/>
      <c r="D58" s="114"/>
      <c r="E58" s="11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7"/>
      <c r="R58" s="157"/>
      <c r="S58" s="157"/>
      <c r="T58" s="157"/>
      <c r="U58" s="157"/>
      <c r="V58" s="1"/>
      <c r="W58" s="114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14"/>
      <c r="C59" s="1"/>
      <c r="D59" s="114"/>
      <c r="E59" s="11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7"/>
      <c r="R59" s="157"/>
      <c r="S59" s="157"/>
      <c r="T59" s="157"/>
      <c r="U59" s="157"/>
      <c r="V59" s="1"/>
      <c r="W59" s="114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14"/>
      <c r="C60" s="1"/>
      <c r="D60" s="114"/>
      <c r="E60" s="11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7"/>
      <c r="R60" s="157"/>
      <c r="S60" s="157"/>
      <c r="T60" s="157"/>
      <c r="U60" s="157"/>
      <c r="V60" s="1"/>
      <c r="W60" s="114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14"/>
      <c r="C61" s="1"/>
      <c r="D61" s="114"/>
      <c r="E61" s="11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7"/>
      <c r="R61" s="157"/>
      <c r="S61" s="157"/>
      <c r="T61" s="157"/>
      <c r="U61" s="157"/>
      <c r="V61" s="1"/>
      <c r="W61" s="114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14"/>
      <c r="C62" s="1"/>
      <c r="D62" s="114"/>
      <c r="E62" s="11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7"/>
      <c r="R62" s="157"/>
      <c r="S62" s="157"/>
      <c r="T62" s="157"/>
      <c r="U62" s="157"/>
      <c r="V62" s="1"/>
      <c r="W62" s="114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14"/>
      <c r="C63" s="1"/>
      <c r="D63" s="114"/>
      <c r="E63" s="11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7"/>
      <c r="R63" s="157"/>
      <c r="S63" s="157"/>
      <c r="T63" s="157"/>
      <c r="U63" s="157"/>
      <c r="V63" s="1"/>
      <c r="W63" s="114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14"/>
      <c r="C64" s="1"/>
      <c r="D64" s="114"/>
      <c r="E64" s="11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7"/>
      <c r="R64" s="157"/>
      <c r="S64" s="157"/>
      <c r="T64" s="157"/>
      <c r="U64" s="157"/>
      <c r="V64" s="1"/>
      <c r="W64" s="114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14"/>
      <c r="C65" s="1"/>
      <c r="D65" s="114"/>
      <c r="E65" s="11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7"/>
      <c r="R65" s="157"/>
      <c r="S65" s="157"/>
      <c r="T65" s="157"/>
      <c r="U65" s="157"/>
      <c r="V65" s="1"/>
      <c r="W65" s="114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14"/>
      <c r="C66" s="1"/>
      <c r="D66" s="114"/>
      <c r="E66" s="11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7"/>
      <c r="R66" s="157"/>
      <c r="S66" s="157"/>
      <c r="T66" s="157"/>
      <c r="U66" s="157"/>
      <c r="V66" s="1"/>
      <c r="W66" s="114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14"/>
      <c r="C67" s="1"/>
      <c r="D67" s="114"/>
      <c r="E67" s="11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7"/>
      <c r="R67" s="157"/>
      <c r="S67" s="157"/>
      <c r="T67" s="157"/>
      <c r="U67" s="157"/>
      <c r="V67" s="1"/>
      <c r="W67" s="114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14"/>
      <c r="C68" s="1"/>
      <c r="D68" s="114"/>
      <c r="E68" s="11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7"/>
      <c r="R68" s="157"/>
      <c r="S68" s="157"/>
      <c r="T68" s="157"/>
      <c r="U68" s="157"/>
      <c r="V68" s="1"/>
      <c r="W68" s="114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14"/>
      <c r="C69" s="1"/>
      <c r="D69" s="114"/>
      <c r="E69" s="11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7"/>
      <c r="R69" s="157"/>
      <c r="S69" s="157"/>
      <c r="T69" s="157"/>
      <c r="U69" s="157"/>
      <c r="V69" s="1"/>
      <c r="W69" s="114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14"/>
      <c r="C70" s="1"/>
      <c r="D70" s="114"/>
      <c r="E70" s="11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7"/>
      <c r="R70" s="157"/>
      <c r="S70" s="157"/>
      <c r="T70" s="157"/>
      <c r="U70" s="157"/>
      <c r="V70" s="1"/>
      <c r="W70" s="114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14"/>
      <c r="C71" s="1"/>
      <c r="D71" s="114"/>
      <c r="E71" s="11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7"/>
      <c r="R71" s="157"/>
      <c r="S71" s="157"/>
      <c r="T71" s="157"/>
      <c r="U71" s="157"/>
      <c r="V71" s="1"/>
      <c r="W71" s="114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14"/>
      <c r="C72" s="1"/>
      <c r="D72" s="114"/>
      <c r="E72" s="11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7"/>
      <c r="R72" s="157"/>
      <c r="S72" s="157"/>
      <c r="T72" s="157"/>
      <c r="U72" s="157"/>
      <c r="V72" s="1"/>
      <c r="W72" s="114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14"/>
      <c r="C73" s="1"/>
      <c r="D73" s="114"/>
      <c r="E73" s="11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7"/>
      <c r="R73" s="157"/>
      <c r="S73" s="157"/>
      <c r="T73" s="157"/>
      <c r="U73" s="157"/>
      <c r="V73" s="1"/>
      <c r="W73" s="114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14"/>
      <c r="C74" s="1"/>
      <c r="D74" s="114"/>
      <c r="E74" s="11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7"/>
      <c r="R74" s="157"/>
      <c r="S74" s="157"/>
      <c r="T74" s="157"/>
      <c r="U74" s="157"/>
      <c r="V74" s="1"/>
      <c r="W74" s="114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14"/>
      <c r="C75" s="1"/>
      <c r="D75" s="114"/>
      <c r="E75" s="11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7"/>
      <c r="R75" s="157"/>
      <c r="S75" s="157"/>
      <c r="T75" s="157"/>
      <c r="U75" s="157"/>
      <c r="V75" s="1"/>
      <c r="W75" s="114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14"/>
      <c r="C76" s="1"/>
      <c r="D76" s="114"/>
      <c r="E76" s="11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7"/>
      <c r="R76" s="157"/>
      <c r="S76" s="157"/>
      <c r="T76" s="157"/>
      <c r="U76" s="157"/>
      <c r="V76" s="1"/>
      <c r="W76" s="114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14"/>
      <c r="C77" s="1"/>
      <c r="D77" s="114"/>
      <c r="E77" s="11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7"/>
      <c r="R77" s="157"/>
      <c r="S77" s="157"/>
      <c r="T77" s="157"/>
      <c r="U77" s="157"/>
      <c r="V77" s="1"/>
      <c r="W77" s="114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14"/>
      <c r="C78" s="1"/>
      <c r="D78" s="114"/>
      <c r="E78" s="11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7"/>
      <c r="R78" s="157"/>
      <c r="S78" s="157"/>
      <c r="T78" s="157"/>
      <c r="U78" s="157"/>
      <c r="V78" s="1"/>
      <c r="W78" s="114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14"/>
      <c r="C79" s="1"/>
      <c r="D79" s="114"/>
      <c r="E79" s="11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7"/>
      <c r="R79" s="157"/>
      <c r="S79" s="157"/>
      <c r="T79" s="157"/>
      <c r="U79" s="157"/>
      <c r="V79" s="1"/>
      <c r="W79" s="114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14"/>
      <c r="C80" s="1"/>
      <c r="D80" s="114"/>
      <c r="E80" s="11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7"/>
      <c r="R80" s="157"/>
      <c r="S80" s="157"/>
      <c r="T80" s="157"/>
      <c r="U80" s="157"/>
      <c r="V80" s="1"/>
      <c r="W80" s="114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14"/>
      <c r="C81" s="1"/>
      <c r="D81" s="114"/>
      <c r="E81" s="11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7"/>
      <c r="R81" s="157"/>
      <c r="S81" s="157"/>
      <c r="T81" s="157"/>
      <c r="U81" s="157"/>
      <c r="V81" s="1"/>
      <c r="W81" s="114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14"/>
      <c r="C82" s="1"/>
      <c r="D82" s="114"/>
      <c r="E82" s="115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7"/>
      <c r="R82" s="157"/>
      <c r="S82" s="157"/>
      <c r="T82" s="157"/>
      <c r="U82" s="157"/>
      <c r="V82" s="1"/>
      <c r="W82" s="114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14"/>
      <c r="C83" s="1"/>
      <c r="D83" s="114"/>
      <c r="E83" s="115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7"/>
      <c r="R83" s="157"/>
      <c r="S83" s="157"/>
      <c r="T83" s="157"/>
      <c r="U83" s="157"/>
      <c r="V83" s="1"/>
      <c r="W83" s="114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14"/>
      <c r="C84" s="1"/>
      <c r="D84" s="114"/>
      <c r="E84" s="115"/>
      <c r="G84" s="1"/>
      <c r="H84" s="37"/>
      <c r="I84" s="1"/>
      <c r="J84" s="24"/>
      <c r="K84" s="24"/>
      <c r="L84" s="24"/>
      <c r="M84" s="1"/>
      <c r="N84" s="1"/>
      <c r="O84" s="1"/>
      <c r="P84" s="1"/>
      <c r="Q84" s="157"/>
      <c r="R84" s="157"/>
      <c r="S84" s="157"/>
      <c r="T84" s="157"/>
      <c r="U84" s="157"/>
      <c r="V84" s="1"/>
      <c r="W84" s="114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14"/>
      <c r="C85" s="1"/>
      <c r="D85" s="114"/>
      <c r="E85" s="115"/>
      <c r="G85" s="1"/>
      <c r="H85" s="37"/>
      <c r="I85" s="1"/>
      <c r="J85" s="24"/>
      <c r="K85" s="24"/>
      <c r="L85" s="24"/>
      <c r="M85" s="1"/>
      <c r="N85" s="1"/>
      <c r="O85" s="1"/>
      <c r="P85" s="1"/>
      <c r="Q85" s="157"/>
      <c r="R85" s="157"/>
      <c r="S85" s="157"/>
      <c r="T85" s="157"/>
      <c r="U85" s="157"/>
      <c r="V85" s="1"/>
      <c r="W85" s="114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14"/>
      <c r="C86" s="1"/>
      <c r="D86" s="114"/>
      <c r="E86" s="115"/>
      <c r="G86" s="1"/>
      <c r="H86" s="37"/>
      <c r="I86" s="1"/>
      <c r="J86" s="24"/>
      <c r="K86" s="24"/>
      <c r="L86" s="24"/>
      <c r="M86" s="1"/>
      <c r="N86" s="1"/>
      <c r="O86" s="1"/>
      <c r="P86" s="1"/>
      <c r="Q86" s="157"/>
      <c r="R86" s="157"/>
      <c r="S86" s="157"/>
      <c r="T86" s="157"/>
      <c r="U86" s="157"/>
      <c r="V86" s="1"/>
      <c r="W86" s="114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14"/>
      <c r="C87" s="1"/>
      <c r="D87" s="114"/>
      <c r="E87" s="115"/>
      <c r="G87" s="1"/>
      <c r="H87" s="37"/>
      <c r="I87" s="1"/>
      <c r="J87" s="24"/>
      <c r="K87" s="24"/>
      <c r="L87" s="24"/>
      <c r="M87" s="1"/>
      <c r="N87" s="1"/>
      <c r="O87" s="1"/>
      <c r="P87" s="1"/>
      <c r="Q87" s="157"/>
      <c r="R87" s="157"/>
      <c r="S87" s="157"/>
      <c r="T87" s="157"/>
      <c r="U87" s="157"/>
      <c r="V87" s="1"/>
      <c r="W87" s="114"/>
      <c r="X87" s="1"/>
      <c r="Y87" s="87"/>
      <c r="Z87" s="87"/>
      <c r="AA87" s="87"/>
      <c r="AB87" s="87"/>
      <c r="AC87" s="87"/>
      <c r="AD87" s="87"/>
    </row>
    <row r="88" spans="1:30" x14ac:dyDescent="0.25">
      <c r="A88" s="23"/>
      <c r="B88" s="114"/>
      <c r="C88" s="1"/>
      <c r="D88" s="114"/>
      <c r="E88" s="115"/>
      <c r="G88" s="1"/>
      <c r="H88" s="37"/>
      <c r="I88" s="1"/>
      <c r="J88" s="24"/>
      <c r="K88" s="24"/>
      <c r="L88" s="24"/>
      <c r="M88" s="1"/>
      <c r="N88" s="1"/>
      <c r="O88" s="1"/>
      <c r="P88" s="1"/>
      <c r="Q88" s="157"/>
      <c r="R88" s="157"/>
      <c r="S88" s="157"/>
      <c r="T88" s="157"/>
      <c r="U88" s="157"/>
      <c r="V88" s="1"/>
      <c r="W88" s="114"/>
      <c r="X88" s="1"/>
      <c r="Y88" s="87"/>
      <c r="Z88" s="87"/>
      <c r="AA88" s="87"/>
      <c r="AB88" s="87"/>
      <c r="AC88" s="87"/>
      <c r="AD88" s="87"/>
    </row>
    <row r="89" spans="1:30" x14ac:dyDescent="0.25">
      <c r="A89" s="23"/>
      <c r="B89" s="114"/>
      <c r="C89" s="1"/>
      <c r="D89" s="114"/>
      <c r="E89" s="115"/>
      <c r="G89" s="1"/>
      <c r="H89" s="37"/>
      <c r="I89" s="1"/>
      <c r="J89" s="24"/>
      <c r="K89" s="24"/>
      <c r="L89" s="24"/>
      <c r="M89" s="1"/>
      <c r="N89" s="1"/>
      <c r="O89" s="1"/>
      <c r="P89" s="1"/>
      <c r="Q89" s="157"/>
      <c r="R89" s="157"/>
      <c r="S89" s="157"/>
      <c r="T89" s="157"/>
      <c r="U89" s="157"/>
      <c r="V89" s="1"/>
      <c r="W89" s="114"/>
      <c r="X89" s="1"/>
      <c r="Y89" s="87"/>
      <c r="Z89" s="87"/>
      <c r="AA89" s="87"/>
      <c r="AB89" s="87"/>
      <c r="AC89" s="87"/>
      <c r="AD89" s="87"/>
    </row>
    <row r="90" spans="1:30" x14ac:dyDescent="0.25">
      <c r="A90" s="23"/>
      <c r="B90" s="114"/>
      <c r="C90" s="1"/>
      <c r="D90" s="114"/>
      <c r="E90" s="115"/>
      <c r="G90" s="1"/>
      <c r="H90" s="37"/>
      <c r="I90" s="1"/>
      <c r="J90" s="24"/>
      <c r="K90" s="24"/>
      <c r="L90" s="24"/>
      <c r="M90" s="1"/>
      <c r="N90" s="1"/>
      <c r="O90" s="1"/>
      <c r="P90" s="1"/>
      <c r="Q90" s="157"/>
      <c r="R90" s="157"/>
      <c r="S90" s="157"/>
      <c r="T90" s="157"/>
      <c r="U90" s="157"/>
      <c r="V90" s="1"/>
      <c r="W90" s="114"/>
      <c r="X90" s="1"/>
      <c r="Y90" s="87"/>
      <c r="Z90" s="87"/>
      <c r="AA90" s="87"/>
      <c r="AB90" s="87"/>
      <c r="AC90" s="87"/>
      <c r="AD90" s="87"/>
    </row>
    <row r="91" spans="1:30" x14ac:dyDescent="0.25">
      <c r="A91" s="23"/>
      <c r="B91" s="114"/>
      <c r="C91" s="1"/>
      <c r="D91" s="114"/>
      <c r="E91" s="115"/>
      <c r="G91" s="1"/>
      <c r="H91" s="37"/>
      <c r="I91" s="1"/>
      <c r="J91" s="24"/>
      <c r="K91" s="24"/>
      <c r="L91" s="24"/>
      <c r="M91" s="1"/>
      <c r="N91" s="1"/>
      <c r="O91" s="1"/>
      <c r="P91" s="1"/>
      <c r="Q91" s="157"/>
      <c r="R91" s="157"/>
      <c r="S91" s="157"/>
      <c r="T91" s="157"/>
      <c r="U91" s="157"/>
      <c r="V91" s="1"/>
      <c r="W91" s="114"/>
      <c r="X91" s="1"/>
      <c r="Y91" s="87"/>
      <c r="Z91" s="87"/>
      <c r="AA91" s="87"/>
      <c r="AB91" s="87"/>
      <c r="AC91" s="87"/>
      <c r="AD91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2019-02-01T18:31:02Z</dcterms:modified>
</cp:coreProperties>
</file>