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3" i="1" l="1"/>
  <c r="AD13" i="1"/>
  <c r="AC13" i="1"/>
  <c r="AB13" i="1"/>
  <c r="AA13" i="1"/>
  <c r="Z13" i="1"/>
  <c r="Y13" i="1"/>
  <c r="X13" i="1"/>
  <c r="W13" i="1"/>
  <c r="V13" i="1"/>
  <c r="U13" i="1"/>
  <c r="T13" i="1"/>
  <c r="I18" i="1" s="1"/>
  <c r="S13" i="1"/>
  <c r="H18" i="1" s="1"/>
  <c r="R13" i="1"/>
  <c r="G18" i="1" s="1"/>
  <c r="Q13" i="1"/>
  <c r="F18" i="1" s="1"/>
  <c r="P13" i="1"/>
  <c r="E18" i="1" s="1"/>
  <c r="M13" i="1"/>
  <c r="L13" i="1"/>
  <c r="K13" i="1"/>
  <c r="J13" i="1"/>
  <c r="I13" i="1"/>
  <c r="H13" i="1"/>
  <c r="G13" i="1"/>
  <c r="F13" i="1"/>
  <c r="E13" i="1"/>
  <c r="L18" i="1" l="1"/>
  <c r="M18" i="1"/>
  <c r="N18" i="1"/>
  <c r="K18" i="1"/>
  <c r="O13" i="1"/>
  <c r="E17" i="1"/>
  <c r="F17" i="1"/>
  <c r="G17" i="1"/>
  <c r="H17" i="1"/>
  <c r="I17" i="1"/>
  <c r="O17" i="1" l="1"/>
  <c r="O20" i="1" s="1"/>
  <c r="N13" i="1"/>
  <c r="N17" i="1" s="1"/>
  <c r="I20" i="1"/>
  <c r="H20" i="1"/>
  <c r="L17" i="1"/>
  <c r="F20" i="1"/>
  <c r="K17" i="1"/>
  <c r="G20" i="1"/>
  <c r="E20" i="1"/>
  <c r="M17" i="1"/>
  <c r="D14" i="1"/>
  <c r="K20" i="1" l="1"/>
  <c r="L20" i="1"/>
  <c r="M20" i="1"/>
  <c r="N20" i="1"/>
</calcChain>
</file>

<file path=xl/sharedStrings.xml><?xml version="1.0" encoding="utf-8"?>
<sst xmlns="http://schemas.openxmlformats.org/spreadsheetml/2006/main" count="95" uniqueCount="71">
  <si>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</si>
  <si>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</si>
  <si>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</si>
  <si>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</si>
  <si>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</si>
  <si>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</si>
  <si>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</si>
  <si>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</si>
  <si>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</si>
  <si>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</si>
  <si>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</si>
  <si>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</si>
  <si>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</si>
  <si>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</si>
  <si>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</si>
  <si>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</si>
  <si>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</si>
  <si>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</si>
  <si>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</si>
  <si>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</si>
  <si>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</si>
  <si>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</si>
  <si>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</si>
  <si>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</si>
  <si>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</si>
  <si>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</si>
  <si>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</si>
  <si>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</si>
  <si>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</si>
  <si>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</si>
  <si>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</si>
  <si>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</si>
  <si>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</si>
  <si>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</si>
  <si>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</si>
  <si>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</si>
  <si>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</si>
  <si>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</si>
  <si>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suomensarja</t>
  </si>
  <si>
    <t>ykköspesis</t>
  </si>
  <si>
    <t>VuVe</t>
  </si>
  <si>
    <t>VuVe = Vuokatin Veto  (1946)</t>
  </si>
  <si>
    <t>KPK</t>
  </si>
  <si>
    <t>9.</t>
  </si>
  <si>
    <t>Jenna Siira</t>
  </si>
  <si>
    <t>8.5.1996   Tyrnävä</t>
  </si>
  <si>
    <t>TyTe = Tyrnävän Tempaus  (1922),  kasvattajaseura</t>
  </si>
  <si>
    <t>MuPS</t>
  </si>
  <si>
    <t>MuPS = Muhoksen Pallo-Salamat  (1969)</t>
  </si>
  <si>
    <t>11.05. 2016  KPK - KeKi  2-1  (5-1, 1-4, 0-0, 3-2)</t>
  </si>
  <si>
    <t>5.  ottelu</t>
  </si>
  <si>
    <t>24.05. 2016  KPK - Lukko  0-2  (1-2, 1-2)</t>
  </si>
  <si>
    <t>7.  ottelu</t>
  </si>
  <si>
    <t>05.06. 2016  Virkiä - KPK  2-0  (1-0, 14-3)</t>
  </si>
  <si>
    <t>18.  ottelu</t>
  </si>
  <si>
    <t>24.07. 2016  KPK - ViU  2-1  (3-6, 2-0, 4-1)</t>
  </si>
  <si>
    <t>KPK = Kajaanin Pallokerho  (1933)</t>
  </si>
  <si>
    <t>10.</t>
  </si>
  <si>
    <t>8.</t>
  </si>
  <si>
    <t>Pesä Ysit</t>
  </si>
  <si>
    <t>Pesä Ysit = Pesä Ysit, Lappeenranta  (1976)</t>
  </si>
  <si>
    <t>Fera</t>
  </si>
  <si>
    <t>Fera = Fera, Rauma  (1958)</t>
  </si>
  <si>
    <t xml:space="preserve">Lyöty </t>
  </si>
  <si>
    <t xml:space="preserve">Tuotu </t>
  </si>
  <si>
    <t>20 v   0 kk   3 pv</t>
  </si>
  <si>
    <t>20 v   0 kk 28 pv</t>
  </si>
  <si>
    <t>20 v   0 kk 16 pv</t>
  </si>
  <si>
    <t>20 v   2 kk 16 pv</t>
  </si>
  <si>
    <t>7.</t>
  </si>
  <si>
    <t>TyTe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</si>
</sst>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0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2" customWidth="1"/>
    <col min="4" max="4" width="12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7109375" style="63" customWidth="1"/>
    <col min="16" max="23" width="5.7109375" style="63" customWidth="1"/>
    <col min="24" max="31" width="5.7109375" style="25" customWidth="1"/>
    <col min="32" max="32" width="31.855468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4">
        <v>2013</v>
      </c>
      <c r="C4" s="64"/>
      <c r="D4" s="65" t="s">
        <v>47</v>
      </c>
      <c r="E4" s="64"/>
      <c r="F4" s="69" t="s">
        <v>38</v>
      </c>
      <c r="G4" s="66"/>
      <c r="H4" s="67"/>
      <c r="I4" s="64"/>
      <c r="J4" s="64"/>
      <c r="K4" s="64"/>
      <c r="L4" s="64"/>
      <c r="M4" s="64"/>
      <c r="N4" s="68"/>
      <c r="O4" s="24"/>
      <c r="P4" s="26"/>
      <c r="Q4" s="26"/>
      <c r="R4" s="26"/>
      <c r="S4" s="26"/>
      <c r="T4" s="26"/>
      <c r="U4" s="30"/>
      <c r="V4" s="30"/>
      <c r="W4" s="30"/>
      <c r="X4" s="30"/>
      <c r="Y4" s="30"/>
      <c r="Z4" s="26"/>
      <c r="AA4" s="26"/>
      <c r="AB4" s="31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4">
        <v>2014</v>
      </c>
      <c r="C5" s="64"/>
      <c r="D5" s="65" t="s">
        <v>47</v>
      </c>
      <c r="E5" s="64"/>
      <c r="F5" s="69" t="s">
        <v>38</v>
      </c>
      <c r="G5" s="66"/>
      <c r="H5" s="67"/>
      <c r="I5" s="64"/>
      <c r="J5" s="64"/>
      <c r="K5" s="64"/>
      <c r="L5" s="64"/>
      <c r="M5" s="64"/>
      <c r="N5" s="68"/>
      <c r="O5" s="24"/>
      <c r="P5" s="26"/>
      <c r="Q5" s="26"/>
      <c r="R5" s="26"/>
      <c r="S5" s="26"/>
      <c r="T5" s="26"/>
      <c r="U5" s="30"/>
      <c r="V5" s="30"/>
      <c r="W5" s="30"/>
      <c r="X5" s="30"/>
      <c r="Y5" s="30"/>
      <c r="Z5" s="26"/>
      <c r="AA5" s="26"/>
      <c r="AB5" s="31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0">
        <v>2015</v>
      </c>
      <c r="C6" s="70"/>
      <c r="D6" s="71" t="s">
        <v>42</v>
      </c>
      <c r="E6" s="70"/>
      <c r="F6" s="72" t="s">
        <v>39</v>
      </c>
      <c r="G6" s="73"/>
      <c r="H6" s="74"/>
      <c r="I6" s="70"/>
      <c r="J6" s="70"/>
      <c r="K6" s="70"/>
      <c r="L6" s="70"/>
      <c r="M6" s="70"/>
      <c r="N6" s="75"/>
      <c r="O6" s="29">
        <v>0</v>
      </c>
      <c r="P6" s="26"/>
      <c r="Q6" s="26"/>
      <c r="R6" s="26"/>
      <c r="S6" s="26"/>
      <c r="T6" s="26"/>
      <c r="U6" s="30"/>
      <c r="V6" s="30"/>
      <c r="W6" s="30"/>
      <c r="X6" s="30"/>
      <c r="Y6" s="30"/>
      <c r="Z6" s="26"/>
      <c r="AA6" s="26"/>
      <c r="AB6" s="31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4">
        <v>2016</v>
      </c>
      <c r="C7" s="64"/>
      <c r="D7" s="65" t="s">
        <v>40</v>
      </c>
      <c r="E7" s="64"/>
      <c r="F7" s="69" t="s">
        <v>38</v>
      </c>
      <c r="G7" s="66"/>
      <c r="H7" s="67"/>
      <c r="I7" s="64"/>
      <c r="J7" s="64"/>
      <c r="K7" s="64"/>
      <c r="L7" s="64"/>
      <c r="M7" s="64"/>
      <c r="N7" s="68"/>
      <c r="O7" s="24"/>
      <c r="P7" s="26"/>
      <c r="Q7" s="26"/>
      <c r="R7" s="26"/>
      <c r="S7" s="26"/>
      <c r="T7" s="26"/>
      <c r="U7" s="30"/>
      <c r="V7" s="30"/>
      <c r="W7" s="30"/>
      <c r="X7" s="30"/>
      <c r="Y7" s="30"/>
      <c r="Z7" s="26"/>
      <c r="AA7" s="26"/>
      <c r="AB7" s="31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2016</v>
      </c>
      <c r="C8" s="26" t="s">
        <v>43</v>
      </c>
      <c r="D8" s="27" t="s">
        <v>42</v>
      </c>
      <c r="E8" s="26">
        <v>22</v>
      </c>
      <c r="F8" s="26">
        <v>2</v>
      </c>
      <c r="G8" s="26">
        <v>8</v>
      </c>
      <c r="H8" s="43">
        <v>10</v>
      </c>
      <c r="I8" s="26">
        <v>81</v>
      </c>
      <c r="J8" s="26">
        <v>10</v>
      </c>
      <c r="K8" s="26">
        <v>33</v>
      </c>
      <c r="L8" s="26">
        <v>28</v>
      </c>
      <c r="M8" s="26">
        <v>10</v>
      </c>
      <c r="N8" s="28">
        <v>0.53300000000000003</v>
      </c>
      <c r="O8" s="76">
        <v>152</v>
      </c>
      <c r="P8" s="26"/>
      <c r="Q8" s="26"/>
      <c r="R8" s="26"/>
      <c r="S8" s="26"/>
      <c r="T8" s="26"/>
      <c r="U8" s="30"/>
      <c r="V8" s="30"/>
      <c r="W8" s="30"/>
      <c r="X8" s="30"/>
      <c r="Y8" s="30"/>
      <c r="Z8" s="26"/>
      <c r="AA8" s="26"/>
      <c r="AB8" s="31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2017</v>
      </c>
      <c r="C9" s="26" t="s">
        <v>57</v>
      </c>
      <c r="D9" s="27" t="s">
        <v>42</v>
      </c>
      <c r="E9" s="26">
        <v>25</v>
      </c>
      <c r="F9" s="26">
        <v>0</v>
      </c>
      <c r="G9" s="26">
        <v>3</v>
      </c>
      <c r="H9" s="43">
        <v>8</v>
      </c>
      <c r="I9" s="26">
        <v>79</v>
      </c>
      <c r="J9" s="26">
        <v>26</v>
      </c>
      <c r="K9" s="26">
        <v>29</v>
      </c>
      <c r="L9" s="26">
        <v>21</v>
      </c>
      <c r="M9" s="26">
        <v>3</v>
      </c>
      <c r="N9" s="28">
        <v>0.5302</v>
      </c>
      <c r="O9" s="76">
        <v>149</v>
      </c>
      <c r="P9" s="26"/>
      <c r="Q9" s="26"/>
      <c r="R9" s="26"/>
      <c r="S9" s="26"/>
      <c r="T9" s="26"/>
      <c r="U9" s="30"/>
      <c r="V9" s="30"/>
      <c r="W9" s="30"/>
      <c r="X9" s="30"/>
      <c r="Y9" s="30"/>
      <c r="Z9" s="26"/>
      <c r="AA9" s="26"/>
      <c r="AB9" s="31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2018</v>
      </c>
      <c r="C10" s="26" t="s">
        <v>58</v>
      </c>
      <c r="D10" s="27" t="s">
        <v>59</v>
      </c>
      <c r="E10" s="26">
        <v>26</v>
      </c>
      <c r="F10" s="26">
        <v>2</v>
      </c>
      <c r="G10" s="26">
        <v>4</v>
      </c>
      <c r="H10" s="43">
        <v>14</v>
      </c>
      <c r="I10" s="26">
        <v>91</v>
      </c>
      <c r="J10" s="26">
        <v>31</v>
      </c>
      <c r="K10" s="26">
        <v>33</v>
      </c>
      <c r="L10" s="26">
        <v>21</v>
      </c>
      <c r="M10" s="26">
        <v>6</v>
      </c>
      <c r="N10" s="28">
        <v>0.54159999999999997</v>
      </c>
      <c r="O10" s="76">
        <v>168</v>
      </c>
      <c r="P10" s="26">
        <v>3</v>
      </c>
      <c r="Q10" s="26">
        <v>0</v>
      </c>
      <c r="R10" s="26">
        <v>0</v>
      </c>
      <c r="S10" s="26">
        <v>1</v>
      </c>
      <c r="T10" s="26">
        <v>5</v>
      </c>
      <c r="U10" s="30"/>
      <c r="V10" s="30"/>
      <c r="W10" s="30"/>
      <c r="X10" s="30"/>
      <c r="Y10" s="30"/>
      <c r="Z10" s="26"/>
      <c r="AA10" s="26"/>
      <c r="AB10" s="31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2019</v>
      </c>
      <c r="C11" s="26" t="s">
        <v>69</v>
      </c>
      <c r="D11" s="27" t="s">
        <v>61</v>
      </c>
      <c r="E11" s="26">
        <v>15</v>
      </c>
      <c r="F11" s="26">
        <v>0</v>
      </c>
      <c r="G11" s="26">
        <v>3</v>
      </c>
      <c r="H11" s="43">
        <v>7</v>
      </c>
      <c r="I11" s="26">
        <v>58</v>
      </c>
      <c r="J11" s="26">
        <v>4</v>
      </c>
      <c r="K11" s="26">
        <v>39</v>
      </c>
      <c r="L11" s="26">
        <v>12</v>
      </c>
      <c r="M11" s="26">
        <v>3</v>
      </c>
      <c r="N11" s="28">
        <v>0.55769230769230771</v>
      </c>
      <c r="O11" s="76">
        <v>104</v>
      </c>
      <c r="P11" s="26"/>
      <c r="Q11" s="26"/>
      <c r="R11" s="26"/>
      <c r="S11" s="26"/>
      <c r="T11" s="26"/>
      <c r="U11" s="30"/>
      <c r="V11" s="30"/>
      <c r="W11" s="30"/>
      <c r="X11" s="30"/>
      <c r="Y11" s="30"/>
      <c r="Z11" s="26"/>
      <c r="AA11" s="26"/>
      <c r="AB11" s="31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70">
        <v>2020</v>
      </c>
      <c r="C12" s="70"/>
      <c r="D12" s="71" t="s">
        <v>70</v>
      </c>
      <c r="E12" s="70"/>
      <c r="F12" s="72" t="s">
        <v>39</v>
      </c>
      <c r="G12" s="73"/>
      <c r="H12" s="74"/>
      <c r="I12" s="70"/>
      <c r="J12" s="70"/>
      <c r="K12" s="70"/>
      <c r="L12" s="70"/>
      <c r="M12" s="70"/>
      <c r="N12" s="75"/>
      <c r="O12" s="76"/>
      <c r="P12" s="26"/>
      <c r="Q12" s="26"/>
      <c r="R12" s="26"/>
      <c r="S12" s="26"/>
      <c r="T12" s="26"/>
      <c r="U12" s="30"/>
      <c r="V12" s="30"/>
      <c r="W12" s="30"/>
      <c r="X12" s="30"/>
      <c r="Y12" s="30"/>
      <c r="Z12" s="26"/>
      <c r="AA12" s="26"/>
      <c r="AB12" s="31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0">SUM(E4:E12)</f>
        <v>88</v>
      </c>
      <c r="F13" s="18">
        <f t="shared" si="0"/>
        <v>4</v>
      </c>
      <c r="G13" s="18">
        <f t="shared" si="0"/>
        <v>18</v>
      </c>
      <c r="H13" s="18">
        <f t="shared" si="0"/>
        <v>39</v>
      </c>
      <c r="I13" s="18">
        <f t="shared" si="0"/>
        <v>309</v>
      </c>
      <c r="J13" s="18">
        <f t="shared" si="0"/>
        <v>71</v>
      </c>
      <c r="K13" s="18">
        <f t="shared" si="0"/>
        <v>134</v>
      </c>
      <c r="L13" s="18">
        <f t="shared" si="0"/>
        <v>82</v>
      </c>
      <c r="M13" s="18">
        <f t="shared" si="0"/>
        <v>22</v>
      </c>
      <c r="N13" s="32">
        <f>PRODUCT(I13/O13)</f>
        <v>0.53926701570680624</v>
      </c>
      <c r="O13" s="33">
        <f>SUM(O6:O12)</f>
        <v>573</v>
      </c>
      <c r="P13" s="18">
        <f t="shared" ref="P13:AE13" si="1">SUM(P4:P12)</f>
        <v>3</v>
      </c>
      <c r="Q13" s="18">
        <f t="shared" si="1"/>
        <v>0</v>
      </c>
      <c r="R13" s="18">
        <f t="shared" si="1"/>
        <v>0</v>
      </c>
      <c r="S13" s="18">
        <f t="shared" si="1"/>
        <v>1</v>
      </c>
      <c r="T13" s="18">
        <f t="shared" si="1"/>
        <v>5</v>
      </c>
      <c r="U13" s="18">
        <f t="shared" si="1"/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7" t="s">
        <v>2</v>
      </c>
      <c r="C14" s="34"/>
      <c r="D14" s="35">
        <f>SUM(F13:H13)+((I13-F13-G13)/3)+(E13/3)+(Z13*25)+(AA13*25)+(AB13*10)+(AC13*25)+(AD13*20)+(AE13*15)</f>
        <v>186.00000000000003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7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6"/>
      <c r="O15" s="38"/>
      <c r="P15" s="1"/>
      <c r="Q15" s="39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22" t="s">
        <v>16</v>
      </c>
      <c r="C16" s="40"/>
      <c r="D16" s="40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2" t="s">
        <v>36</v>
      </c>
      <c r="O16" s="24"/>
      <c r="P16" s="41" t="s">
        <v>32</v>
      </c>
      <c r="Q16" s="12"/>
      <c r="R16" s="12"/>
      <c r="S16" s="12"/>
      <c r="T16" s="42"/>
      <c r="U16" s="42"/>
      <c r="V16" s="42"/>
      <c r="W16" s="42"/>
      <c r="X16" s="42"/>
      <c r="Y16" s="12"/>
      <c r="Z16" s="12"/>
      <c r="AA16" s="12"/>
      <c r="AB16" s="12"/>
      <c r="AC16" s="12"/>
      <c r="AD16" s="12"/>
      <c r="AE16" s="44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1" t="s">
        <v>17</v>
      </c>
      <c r="C17" s="12"/>
      <c r="D17" s="44"/>
      <c r="E17" s="26">
        <f>PRODUCT(E13)</f>
        <v>88</v>
      </c>
      <c r="F17" s="26">
        <f>PRODUCT(F13)</f>
        <v>4</v>
      </c>
      <c r="G17" s="26">
        <f>PRODUCT(G13)</f>
        <v>18</v>
      </c>
      <c r="H17" s="26">
        <f>PRODUCT(H13)</f>
        <v>39</v>
      </c>
      <c r="I17" s="26">
        <f>PRODUCT(I13)</f>
        <v>309</v>
      </c>
      <c r="J17" s="1"/>
      <c r="K17" s="45">
        <f>PRODUCT((F17+G17)/E17)</f>
        <v>0.25</v>
      </c>
      <c r="L17" s="45">
        <f>PRODUCT(H17/E17)</f>
        <v>0.44318181818181818</v>
      </c>
      <c r="M17" s="45">
        <f>PRODUCT(I17/E17)</f>
        <v>3.5113636363636362</v>
      </c>
      <c r="N17" s="46">
        <f>PRODUCT(N13)</f>
        <v>0.53926701570680624</v>
      </c>
      <c r="O17" s="24">
        <f>PRODUCT(O13)</f>
        <v>573</v>
      </c>
      <c r="P17" s="77" t="s">
        <v>33</v>
      </c>
      <c r="Q17" s="78"/>
      <c r="R17" s="79" t="s">
        <v>49</v>
      </c>
      <c r="S17" s="80"/>
      <c r="T17" s="80"/>
      <c r="U17" s="80"/>
      <c r="V17" s="80"/>
      <c r="W17" s="80"/>
      <c r="X17" s="80"/>
      <c r="Y17" s="80"/>
      <c r="Z17" s="80"/>
      <c r="AA17" s="81" t="s">
        <v>34</v>
      </c>
      <c r="AB17" s="81"/>
      <c r="AC17" s="82" t="s">
        <v>65</v>
      </c>
      <c r="AD17" s="81"/>
      <c r="AE17" s="83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7" t="s">
        <v>18</v>
      </c>
      <c r="C18" s="48"/>
      <c r="D18" s="49"/>
      <c r="E18" s="26">
        <f>PRODUCT(P13)</f>
        <v>3</v>
      </c>
      <c r="F18" s="26">
        <f>PRODUCT(Q13)</f>
        <v>0</v>
      </c>
      <c r="G18" s="26">
        <f>PRODUCT(R13)</f>
        <v>0</v>
      </c>
      <c r="H18" s="26">
        <f>PRODUCT(S13)</f>
        <v>1</v>
      </c>
      <c r="I18" s="26">
        <f>PRODUCT(T13)</f>
        <v>5</v>
      </c>
      <c r="J18" s="1"/>
      <c r="K18" s="45">
        <f>PRODUCT((F18+G18)/E18)</f>
        <v>0</v>
      </c>
      <c r="L18" s="45">
        <f>PRODUCT(H18/E18)</f>
        <v>0.33333333333333331</v>
      </c>
      <c r="M18" s="45">
        <f>PRODUCT(I18/E18)</f>
        <v>1.6666666666666667</v>
      </c>
      <c r="N18" s="28">
        <f>PRODUCT(I18/O18)</f>
        <v>0.27777777777777779</v>
      </c>
      <c r="O18" s="24">
        <v>18</v>
      </c>
      <c r="P18" s="84" t="s">
        <v>63</v>
      </c>
      <c r="Q18" s="85"/>
      <c r="R18" s="79" t="s">
        <v>53</v>
      </c>
      <c r="S18" s="79"/>
      <c r="T18" s="79"/>
      <c r="U18" s="79"/>
      <c r="V18" s="79"/>
      <c r="W18" s="79"/>
      <c r="X18" s="79"/>
      <c r="Y18" s="79"/>
      <c r="Z18" s="79"/>
      <c r="AA18" s="86" t="s">
        <v>52</v>
      </c>
      <c r="AB18" s="86"/>
      <c r="AC18" s="87" t="s">
        <v>66</v>
      </c>
      <c r="AD18" s="86"/>
      <c r="AE18" s="88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0" t="s">
        <v>19</v>
      </c>
      <c r="C19" s="51"/>
      <c r="D19" s="52"/>
      <c r="E19" s="30"/>
      <c r="F19" s="30"/>
      <c r="G19" s="30"/>
      <c r="H19" s="30"/>
      <c r="I19" s="30"/>
      <c r="J19" s="1"/>
      <c r="K19" s="53"/>
      <c r="L19" s="53"/>
      <c r="M19" s="53"/>
      <c r="N19" s="54"/>
      <c r="O19" s="24"/>
      <c r="P19" s="84" t="s">
        <v>64</v>
      </c>
      <c r="Q19" s="85"/>
      <c r="R19" s="79" t="s">
        <v>51</v>
      </c>
      <c r="S19" s="79"/>
      <c r="T19" s="79"/>
      <c r="U19" s="79"/>
      <c r="V19" s="79"/>
      <c r="W19" s="79"/>
      <c r="X19" s="79"/>
      <c r="Y19" s="79"/>
      <c r="Z19" s="79"/>
      <c r="AA19" s="86" t="s">
        <v>50</v>
      </c>
      <c r="AB19" s="86"/>
      <c r="AC19" s="87" t="s">
        <v>67</v>
      </c>
      <c r="AD19" s="86"/>
      <c r="AE19" s="88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55" t="s">
        <v>20</v>
      </c>
      <c r="C20" s="56"/>
      <c r="D20" s="57"/>
      <c r="E20" s="18">
        <f>SUM(E17:E19)</f>
        <v>91</v>
      </c>
      <c r="F20" s="18">
        <f>SUM(F17:F19)</f>
        <v>4</v>
      </c>
      <c r="G20" s="18">
        <f>SUM(G17:G19)</f>
        <v>18</v>
      </c>
      <c r="H20" s="18">
        <f>SUM(H17:H19)</f>
        <v>40</v>
      </c>
      <c r="I20" s="18">
        <f>SUM(I17:I19)</f>
        <v>314</v>
      </c>
      <c r="J20" s="1"/>
      <c r="K20" s="58">
        <f>PRODUCT((F20+G20)/E20)</f>
        <v>0.24175824175824176</v>
      </c>
      <c r="L20" s="58">
        <f>PRODUCT(H20/E20)</f>
        <v>0.43956043956043955</v>
      </c>
      <c r="M20" s="58">
        <f>PRODUCT(I20/E20)</f>
        <v>3.4505494505494507</v>
      </c>
      <c r="N20" s="32">
        <f>PRODUCT(I20/O20)</f>
        <v>0.53130287648054142</v>
      </c>
      <c r="O20" s="24">
        <f>SUM(O17:O19)</f>
        <v>591</v>
      </c>
      <c r="P20" s="89" t="s">
        <v>35</v>
      </c>
      <c r="Q20" s="90"/>
      <c r="R20" s="91" t="s">
        <v>55</v>
      </c>
      <c r="S20" s="91"/>
      <c r="T20" s="91"/>
      <c r="U20" s="91"/>
      <c r="V20" s="91"/>
      <c r="W20" s="91"/>
      <c r="X20" s="91"/>
      <c r="Y20" s="91"/>
      <c r="Z20" s="91"/>
      <c r="AA20" s="92" t="s">
        <v>54</v>
      </c>
      <c r="AB20" s="92"/>
      <c r="AC20" s="93" t="s">
        <v>68</v>
      </c>
      <c r="AD20" s="92"/>
      <c r="AE20" s="94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37"/>
      <c r="C21" s="37"/>
      <c r="D21" s="37"/>
      <c r="E21" s="37"/>
      <c r="F21" s="37"/>
      <c r="G21" s="37"/>
      <c r="H21" s="37"/>
      <c r="I21" s="37"/>
      <c r="J21" s="1"/>
      <c r="K21" s="37"/>
      <c r="L21" s="37"/>
      <c r="M21" s="37"/>
      <c r="N21" s="36"/>
      <c r="O21" s="24"/>
      <c r="P21" s="1"/>
      <c r="Q21" s="39"/>
      <c r="R21" s="1"/>
      <c r="S21" s="1"/>
      <c r="T21" s="24"/>
      <c r="U21" s="24"/>
      <c r="V21" s="59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9" customFormat="1" ht="15" customHeight="1" x14ac:dyDescent="0.25">
      <c r="A22" s="1"/>
      <c r="B22" s="1" t="s">
        <v>37</v>
      </c>
      <c r="C22" s="1"/>
      <c r="D22" s="1" t="s">
        <v>46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24"/>
      <c r="P22" s="1"/>
      <c r="Q22" s="39"/>
      <c r="R22" s="1"/>
      <c r="S22" s="24"/>
      <c r="T22" s="24"/>
      <c r="U22" s="24"/>
      <c r="V22" s="59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48</v>
      </c>
      <c r="E23" s="1"/>
      <c r="F23" s="1"/>
      <c r="G23" s="1"/>
      <c r="H23" s="1"/>
      <c r="I23" s="1"/>
      <c r="J23" s="1"/>
      <c r="K23" s="1"/>
      <c r="L23" s="1"/>
      <c r="M23" s="1"/>
      <c r="N23" s="39"/>
      <c r="O23" s="24"/>
      <c r="P23" s="1"/>
      <c r="Q23" s="39"/>
      <c r="R23" s="1"/>
      <c r="S23" s="1"/>
      <c r="T23" s="24"/>
      <c r="U23" s="24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41</v>
      </c>
      <c r="E24" s="1"/>
      <c r="F24" s="1"/>
      <c r="G24" s="1"/>
      <c r="H24" s="1"/>
      <c r="I24" s="1"/>
      <c r="J24" s="1"/>
      <c r="K24" s="1"/>
      <c r="L24" s="1"/>
      <c r="M24" s="1"/>
      <c r="N24" s="39"/>
      <c r="O24" s="24"/>
      <c r="P24" s="1"/>
      <c r="Q24" s="39"/>
      <c r="R24" s="1"/>
      <c r="S24" s="1"/>
      <c r="T24" s="24"/>
      <c r="U24" s="24"/>
      <c r="V24" s="59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8"/>
      <c r="D25" s="1" t="s">
        <v>56</v>
      </c>
      <c r="E25" s="1"/>
      <c r="F25" s="1"/>
      <c r="G25" s="1"/>
      <c r="H25" s="1"/>
      <c r="I25" s="1"/>
      <c r="J25" s="1"/>
      <c r="K25" s="1"/>
      <c r="L25" s="1"/>
      <c r="M25" s="60"/>
      <c r="N25" s="60"/>
      <c r="O25" s="24"/>
      <c r="P25" s="1"/>
      <c r="Q25" s="39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s="61" customFormat="1" ht="15" customHeight="1" x14ac:dyDescent="0.25">
      <c r="A26" s="1"/>
      <c r="B26" s="1"/>
      <c r="C26" s="1"/>
      <c r="D26" s="1" t="s">
        <v>60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9"/>
      <c r="R26" s="1"/>
      <c r="S26" s="1"/>
      <c r="T26" s="24"/>
      <c r="U26" s="24"/>
      <c r="V26" s="59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s="61" customFormat="1" ht="15" customHeight="1" x14ac:dyDescent="0.25">
      <c r="A27" s="1"/>
      <c r="B27" s="1"/>
      <c r="C27" s="1"/>
      <c r="D27" s="1" t="s">
        <v>62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9"/>
      <c r="R27" s="1"/>
      <c r="S27" s="1"/>
      <c r="T27" s="24"/>
      <c r="U27" s="24"/>
      <c r="V27" s="59"/>
      <c r="W27" s="59"/>
      <c r="X27" s="24"/>
      <c r="Y27" s="24"/>
      <c r="Z27" s="24"/>
      <c r="AA27" s="24"/>
      <c r="AB27" s="24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s="6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9"/>
      <c r="R28" s="1"/>
      <c r="S28" s="1"/>
      <c r="T28" s="24"/>
      <c r="U28" s="24"/>
      <c r="V28" s="59"/>
      <c r="W28" s="59"/>
      <c r="X28" s="24"/>
      <c r="Y28" s="24"/>
      <c r="Z28" s="24"/>
      <c r="AA28" s="24"/>
      <c r="AB28" s="24"/>
      <c r="AC28" s="24"/>
      <c r="AD28" s="24"/>
      <c r="AE28" s="24"/>
      <c r="AF28" s="8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9"/>
      <c r="R29" s="1"/>
      <c r="S29" s="1"/>
      <c r="T29" s="24"/>
      <c r="U29" s="24"/>
      <c r="V29" s="59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s="61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9"/>
      <c r="R30" s="1"/>
      <c r="S30" s="1"/>
      <c r="T30" s="24"/>
      <c r="U30" s="24"/>
      <c r="V30" s="59"/>
      <c r="W30" s="59"/>
      <c r="X30" s="24"/>
      <c r="Y30" s="24"/>
      <c r="Z30" s="24"/>
      <c r="AA30" s="24"/>
      <c r="AB30" s="24"/>
      <c r="AC30" s="24"/>
      <c r="AD30" s="24"/>
      <c r="AE30" s="24"/>
      <c r="AF30" s="8"/>
      <c r="AG30" s="8"/>
      <c r="AH30" s="8"/>
      <c r="AI30" s="8"/>
      <c r="AJ30" s="8"/>
      <c r="AK30" s="8"/>
    </row>
    <row r="31" spans="1:37" s="6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9"/>
      <c r="R31" s="1"/>
      <c r="S31" s="1"/>
      <c r="T31" s="24"/>
      <c r="U31" s="24"/>
      <c r="V31" s="59"/>
      <c r="W31" s="59"/>
      <c r="X31" s="24"/>
      <c r="Y31" s="24"/>
      <c r="Z31" s="24"/>
      <c r="AA31" s="24"/>
      <c r="AB31" s="24"/>
      <c r="AC31" s="24"/>
      <c r="AD31" s="24"/>
      <c r="AE31" s="24"/>
      <c r="AF31" s="8"/>
      <c r="AG31" s="8"/>
      <c r="AH31" s="8"/>
      <c r="AI31" s="8"/>
      <c r="AJ31" s="8"/>
      <c r="AK31" s="8"/>
    </row>
    <row r="32" spans="1:37" s="6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9"/>
      <c r="R32" s="1"/>
      <c r="S32" s="1"/>
      <c r="T32" s="24"/>
      <c r="U32" s="24"/>
      <c r="V32" s="59"/>
      <c r="W32" s="59"/>
      <c r="X32" s="24"/>
      <c r="Y32" s="24"/>
      <c r="Z32" s="24"/>
      <c r="AA32" s="24"/>
      <c r="AB32" s="24"/>
      <c r="AC32" s="24"/>
      <c r="AD32" s="24"/>
      <c r="AE32" s="24"/>
      <c r="AF32" s="8"/>
      <c r="AG32" s="8"/>
      <c r="AH32" s="8"/>
      <c r="AI32" s="8"/>
      <c r="AJ32" s="8"/>
      <c r="AK32" s="8"/>
    </row>
    <row r="33" spans="1:37" s="6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9"/>
      <c r="R33" s="1"/>
      <c r="S33" s="1"/>
      <c r="T33" s="24"/>
      <c r="U33" s="24"/>
      <c r="V33" s="59"/>
      <c r="W33" s="59"/>
      <c r="X33" s="24"/>
      <c r="Y33" s="24"/>
      <c r="Z33" s="24"/>
      <c r="AA33" s="24"/>
      <c r="AB33" s="24"/>
      <c r="AC33" s="24"/>
      <c r="AD33" s="24"/>
      <c r="AE33" s="24"/>
      <c r="AF33" s="8"/>
      <c r="AG33" s="8"/>
      <c r="AH33" s="8"/>
      <c r="AI33" s="8"/>
      <c r="AJ33" s="8"/>
      <c r="AK33" s="8"/>
    </row>
    <row r="34" spans="1:37" s="6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9"/>
      <c r="R34" s="1"/>
      <c r="S34" s="1"/>
      <c r="T34" s="24"/>
      <c r="U34" s="24"/>
      <c r="V34" s="59"/>
      <c r="W34" s="59"/>
      <c r="X34" s="24"/>
      <c r="Y34" s="24"/>
      <c r="Z34" s="24"/>
      <c r="AA34" s="24"/>
      <c r="AB34" s="24"/>
      <c r="AC34" s="24"/>
      <c r="AD34" s="24"/>
      <c r="AE34" s="24"/>
      <c r="AF34" s="8"/>
      <c r="AG34" s="8"/>
      <c r="AH34" s="8"/>
      <c r="AI34" s="8"/>
      <c r="AJ34" s="8"/>
      <c r="AK34" s="8"/>
    </row>
    <row r="35" spans="1:37" s="6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9"/>
      <c r="R35" s="1"/>
      <c r="S35" s="1"/>
      <c r="T35" s="24"/>
      <c r="U35" s="24"/>
      <c r="V35" s="59"/>
      <c r="W35" s="59"/>
      <c r="X35" s="24"/>
      <c r="Y35" s="24"/>
      <c r="Z35" s="24"/>
      <c r="AA35" s="24"/>
      <c r="AB35" s="24"/>
      <c r="AC35" s="24"/>
      <c r="AD35" s="24"/>
      <c r="AE35" s="24"/>
      <c r="AF35" s="8"/>
      <c r="AG35" s="8"/>
      <c r="AH35" s="8"/>
      <c r="AI35" s="8"/>
      <c r="AJ35" s="8"/>
      <c r="AK35" s="8"/>
    </row>
    <row r="36" spans="1:37" s="6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9"/>
      <c r="R36" s="1"/>
      <c r="S36" s="1"/>
      <c r="T36" s="24"/>
      <c r="U36" s="24"/>
      <c r="V36" s="59"/>
      <c r="W36" s="59"/>
      <c r="X36" s="24"/>
      <c r="Y36" s="24"/>
      <c r="Z36" s="24"/>
      <c r="AA36" s="24"/>
      <c r="AB36" s="24"/>
      <c r="AC36" s="24"/>
      <c r="AD36" s="24"/>
      <c r="AE36" s="24"/>
      <c r="AF36" s="8"/>
      <c r="AG36" s="8"/>
      <c r="AH36" s="8"/>
      <c r="AI36" s="8"/>
      <c r="AJ36" s="8"/>
      <c r="AK36" s="8"/>
    </row>
    <row r="37" spans="1:37" s="61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9"/>
      <c r="R37" s="1"/>
      <c r="S37" s="1"/>
      <c r="T37" s="24"/>
      <c r="U37" s="24"/>
      <c r="V37" s="59"/>
      <c r="W37" s="59"/>
      <c r="X37" s="24"/>
      <c r="Y37" s="24"/>
      <c r="Z37" s="24"/>
      <c r="AA37" s="24"/>
      <c r="AB37" s="24"/>
      <c r="AC37" s="24"/>
      <c r="AD37" s="24"/>
      <c r="AE37" s="24"/>
      <c r="AF37" s="8"/>
      <c r="AG37" s="8"/>
      <c r="AH37" s="8"/>
      <c r="AI37" s="8"/>
      <c r="AJ37" s="8"/>
      <c r="AK37" s="8"/>
    </row>
    <row r="38" spans="1:37" s="61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9"/>
      <c r="R38" s="1"/>
      <c r="S38" s="1"/>
      <c r="T38" s="24"/>
      <c r="U38" s="24"/>
      <c r="V38" s="59"/>
      <c r="W38" s="59"/>
      <c r="X38" s="24"/>
      <c r="Y38" s="24"/>
      <c r="Z38" s="24"/>
      <c r="AA38" s="24"/>
      <c r="AB38" s="24"/>
      <c r="AC38" s="24"/>
      <c r="AD38" s="24"/>
      <c r="AE38" s="24"/>
      <c r="AF38" s="8"/>
      <c r="AG38" s="8"/>
      <c r="AH38" s="8"/>
      <c r="AI38" s="8"/>
      <c r="AJ38" s="8"/>
      <c r="AK38" s="8"/>
    </row>
    <row r="39" spans="1:37" s="61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9"/>
      <c r="R39" s="1"/>
      <c r="S39" s="1"/>
      <c r="T39" s="24"/>
      <c r="U39" s="24"/>
      <c r="V39" s="59"/>
      <c r="W39" s="59"/>
      <c r="X39" s="24"/>
      <c r="Y39" s="24"/>
      <c r="Z39" s="24"/>
      <c r="AA39" s="24"/>
      <c r="AB39" s="24"/>
      <c r="AC39" s="24"/>
      <c r="AD39" s="24"/>
      <c r="AE39" s="24"/>
      <c r="AF39" s="8"/>
      <c r="AG39" s="8"/>
      <c r="AH39" s="8"/>
      <c r="AI39" s="8"/>
      <c r="AJ39" s="8"/>
      <c r="AK39" s="8"/>
    </row>
    <row r="40" spans="1:37" s="61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9"/>
      <c r="R40" s="1"/>
      <c r="S40" s="1"/>
      <c r="T40" s="24"/>
      <c r="U40" s="24"/>
      <c r="V40" s="59"/>
      <c r="W40" s="59"/>
      <c r="X40" s="24"/>
      <c r="Y40" s="24"/>
      <c r="Z40" s="24"/>
      <c r="AA40" s="24"/>
      <c r="AB40" s="24"/>
      <c r="AC40" s="24"/>
      <c r="AD40" s="24"/>
      <c r="AE40" s="24"/>
      <c r="AF40" s="8"/>
      <c r="AG40" s="8"/>
      <c r="AH40" s="8"/>
      <c r="AI40" s="8"/>
      <c r="AJ40" s="8"/>
      <c r="AK40" s="8"/>
    </row>
    <row r="41" spans="1:37" s="6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9"/>
      <c r="R41" s="1"/>
      <c r="S41" s="1"/>
      <c r="T41" s="24"/>
      <c r="U41" s="24"/>
      <c r="V41" s="59"/>
      <c r="W41" s="59"/>
      <c r="X41" s="24"/>
      <c r="Y41" s="24"/>
      <c r="Z41" s="24"/>
      <c r="AA41" s="24"/>
      <c r="AB41" s="24"/>
      <c r="AC41" s="24"/>
      <c r="AD41" s="24"/>
      <c r="AE41" s="24"/>
      <c r="AF41" s="8"/>
      <c r="AG41" s="8"/>
      <c r="AH41" s="8"/>
      <c r="AI41" s="8"/>
      <c r="AJ41" s="8"/>
      <c r="AK41" s="8"/>
    </row>
    <row r="42" spans="1:37" s="6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9"/>
      <c r="R42" s="1"/>
      <c r="S42" s="1"/>
      <c r="T42" s="24"/>
      <c r="U42" s="24"/>
      <c r="V42" s="59"/>
      <c r="W42" s="59"/>
      <c r="X42" s="24"/>
      <c r="Y42" s="24"/>
      <c r="Z42" s="24"/>
      <c r="AA42" s="24"/>
      <c r="AB42" s="24"/>
      <c r="AC42" s="24"/>
      <c r="AD42" s="24"/>
      <c r="AE42" s="24"/>
      <c r="AF42" s="8"/>
      <c r="AG42" s="8"/>
      <c r="AH42" s="8"/>
      <c r="AI42" s="8"/>
      <c r="AJ42" s="8"/>
      <c r="AK42" s="8"/>
    </row>
    <row r="43" spans="1:37" s="61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9"/>
      <c r="R43" s="1"/>
      <c r="S43" s="1"/>
      <c r="T43" s="24"/>
      <c r="U43" s="24"/>
      <c r="V43" s="59"/>
      <c r="W43" s="59"/>
      <c r="X43" s="24"/>
      <c r="Y43" s="24"/>
      <c r="Z43" s="24"/>
      <c r="AA43" s="24"/>
      <c r="AB43" s="24"/>
      <c r="AC43" s="24"/>
      <c r="AD43" s="24"/>
      <c r="AE43" s="24"/>
      <c r="AF43" s="8"/>
      <c r="AG43" s="8"/>
      <c r="AH43" s="8"/>
      <c r="AI43" s="8"/>
      <c r="AJ43" s="8"/>
      <c r="AK43" s="8"/>
    </row>
    <row r="44" spans="1:37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4"/>
      <c r="P44" s="1"/>
      <c r="Q44" s="39"/>
      <c r="R44" s="1"/>
      <c r="S44" s="1"/>
      <c r="T44" s="24"/>
      <c r="U44" s="24"/>
      <c r="V44" s="59"/>
      <c r="W44" s="1"/>
      <c r="X44" s="1"/>
      <c r="Y44" s="1"/>
      <c r="Z44" s="1"/>
      <c r="AA44" s="1"/>
      <c r="AB44" s="1"/>
      <c r="AC44" s="1"/>
      <c r="AD44" s="1"/>
      <c r="AE44" s="1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4"/>
      <c r="P45" s="1"/>
      <c r="Q45" s="39"/>
      <c r="R45" s="1"/>
      <c r="S45" s="1"/>
      <c r="T45" s="24"/>
      <c r="U45" s="24"/>
      <c r="V45" s="59"/>
      <c r="W45" s="1"/>
      <c r="X45" s="1"/>
      <c r="Y45" s="1"/>
      <c r="Z45" s="1"/>
      <c r="AA45" s="1"/>
      <c r="AB45" s="1"/>
      <c r="AC45" s="1"/>
      <c r="AD45" s="1"/>
      <c r="AE45" s="1"/>
    </row>
  </sheetData>
  <sortState ref="B11:U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2020-09-09T19:53:41Z</dcterms:modified>
</cp:coreProperties>
</file>